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 l="1"/>
  <c r="M10" i="1"/>
  <c r="M11" i="1"/>
  <c r="M12" i="1"/>
  <c r="M13" i="1"/>
  <c r="M14" i="1"/>
  <c r="M15" i="1"/>
  <c r="M16" i="1"/>
  <c r="M17" i="1"/>
  <c r="M18" i="1"/>
  <c r="M8" i="1"/>
  <c r="M7" i="1" l="1"/>
  <c r="L19" i="1"/>
  <c r="L20" i="1" s="1"/>
  <c r="K19" i="1"/>
  <c r="K20" i="1" s="1"/>
  <c r="M19" i="1"/>
  <c r="M20" i="1" s="1"/>
  <c r="J18" i="1" l="1"/>
  <c r="J17" i="1" l="1"/>
  <c r="J16" i="1" l="1"/>
  <c r="J15" i="1" l="1"/>
  <c r="J14" i="1" l="1"/>
  <c r="J13" i="1" l="1"/>
  <c r="J12" i="1" l="1"/>
  <c r="J11" i="1" l="1"/>
  <c r="J10" i="1" l="1"/>
  <c r="J9" i="1" l="1"/>
  <c r="J8" i="1" l="1"/>
  <c r="J7" i="1" l="1"/>
  <c r="I19" i="1" l="1"/>
  <c r="H19" i="1"/>
  <c r="J19" i="1"/>
  <c r="G8" i="1"/>
  <c r="G9" i="1"/>
  <c r="G10" i="1"/>
  <c r="G11" i="1"/>
  <c r="G12" i="1"/>
  <c r="G13" i="1"/>
  <c r="G14" i="1"/>
  <c r="G15" i="1"/>
  <c r="G16" i="1"/>
  <c r="G17" i="1"/>
  <c r="G18" i="1"/>
  <c r="G7" i="1"/>
  <c r="F19" i="1"/>
  <c r="F20" i="1" s="1"/>
  <c r="E19" i="1"/>
  <c r="D8" i="1"/>
  <c r="D9" i="1"/>
  <c r="D10" i="1"/>
  <c r="D11" i="1"/>
  <c r="D12" i="1"/>
  <c r="D13" i="1"/>
  <c r="D14" i="1"/>
  <c r="D15" i="1"/>
  <c r="D16" i="1"/>
  <c r="D17" i="1"/>
  <c r="D18" i="1"/>
  <c r="D7" i="1"/>
  <c r="C19" i="1"/>
  <c r="C20" i="1" s="1"/>
  <c r="B19" i="1"/>
  <c r="B20" i="1" s="1"/>
  <c r="H20" i="1" l="1"/>
  <c r="D19" i="1"/>
  <c r="D20" i="1" s="1"/>
  <c r="E20" i="1"/>
  <c r="G19" i="1"/>
  <c r="G20" i="1" s="1"/>
  <c r="I20" i="1"/>
  <c r="J20" i="1" l="1"/>
</calcChain>
</file>

<file path=xl/sharedStrings.xml><?xml version="1.0" encoding="utf-8"?>
<sst xmlns="http://schemas.openxmlformats.org/spreadsheetml/2006/main" count="33" uniqueCount="24">
  <si>
    <t>De: RS Contabilidade</t>
  </si>
  <si>
    <t>Ao: Conselho Regional de Medicina Veterinária do ES (CRMVES)</t>
  </si>
  <si>
    <t>Mês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</si>
  <si>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</si>
  <si>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</si>
  <si>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</si>
  <si>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</si>
  <si>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</si>
  <si>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</si>
  <si>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</si>
  <si>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</si>
  <si>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</si>
  <si>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</si>
  <si>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</si>
  <si>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</si>
  <si>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Receita</t>
  </si>
  <si>
    <t>Despesa</t>
  </si>
  <si>
    <t>Diferença</t>
  </si>
  <si>
    <t>TOTAL</t>
  </si>
  <si>
    <t>Variação %</t>
  </si>
  <si>
    <t>Rubem Daniel Santos Silva</t>
  </si>
  <si>
    <t>CRC-ES 856.395.167-04</t>
  </si>
  <si>
    <t>Planilha com as despesas e receitas de Janeiro 2017 a Dezembro 2020 de acordo com o Balanço Financeiro</t>
  </si>
  <si>
    <t>Vitória, 20 de Janeiro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</si>
</sst>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3" fontId="0" fillId="0" borderId="1" xfId="1" applyFont="1" applyBorder="1"/>
    <xf numFmtId="0" fontId="3" fillId="0" borderId="1" xfId="0" applyFont="1" applyBorder="1"/>
    <xf numFmtId="43" fontId="3" fillId="0" borderId="1" xfId="0" applyNumberFormat="1" applyFont="1" applyBorder="1"/>
    <xf numFmtId="0" fontId="2" fillId="0" borderId="1" xfId="0" applyFont="1" applyBorder="1"/>
    <xf numFmtId="10" fontId="2" fillId="0" borderId="1" xfId="0" applyNumberFormat="1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I15" sqref="I15"/>
    </sheetView>
  </sheetViews>
  <sheetFormatPr defaultRowHeight="15" x14ac:dyDescent="0.25"/>
  <cols>
    <col min="1" max="1" width="10.85546875" customWidth="1"/>
    <col min="2" max="3" width="13.28515625" bestFit="1" customWidth="1"/>
    <col min="4" max="4" width="11.5703125" bestFit="1" customWidth="1"/>
    <col min="5" max="6" width="13.28515625" bestFit="1" customWidth="1"/>
    <col min="7" max="7" width="11.5703125" bestFit="1" customWidth="1"/>
    <col min="8" max="8" width="13.28515625" bestFit="1" customWidth="1"/>
    <col min="9" max="9" width="12.85546875" customWidth="1"/>
    <col min="10" max="10" width="11.5703125" bestFit="1" customWidth="1"/>
    <col min="11" max="11" width="13.28515625" bestFit="1" customWidth="1"/>
    <col min="12" max="12" width="12.85546875" customWidth="1"/>
    <col min="13" max="13" width="11.5703125" bestFit="1" customWidth="1"/>
  </cols>
  <sheetData>
    <row r="1" spans="1:13" x14ac:dyDescent="0.25">
      <c r="A1" t="s">
        <v>0</v>
      </c>
    </row>
    <row r="2" spans="1:13" x14ac:dyDescent="0.25">
      <c r="A2" t="s">
        <v>1</v>
      </c>
    </row>
    <row r="4" spans="1:13" x14ac:dyDescent="0.25">
      <c r="A4" t="s">
        <v>22</v>
      </c>
    </row>
    <row r="5" spans="1:13" x14ac:dyDescent="0.25">
      <c r="A5" s="1"/>
      <c r="B5" s="9">
        <v>2017</v>
      </c>
      <c r="C5" s="9"/>
      <c r="D5" s="9"/>
      <c r="E5" s="9">
        <v>2018</v>
      </c>
      <c r="F5" s="9"/>
      <c r="G5" s="9"/>
      <c r="H5" s="9">
        <v>2019</v>
      </c>
      <c r="I5" s="9"/>
      <c r="J5" s="9"/>
      <c r="K5" s="9">
        <v>2020</v>
      </c>
      <c r="L5" s="9"/>
      <c r="M5" s="9"/>
    </row>
    <row r="6" spans="1:13" x14ac:dyDescent="0.25">
      <c r="A6" s="1" t="s">
        <v>2</v>
      </c>
      <c r="B6" s="2" t="s">
        <v>15</v>
      </c>
      <c r="C6" s="2" t="s">
        <v>16</v>
      </c>
      <c r="D6" s="2" t="s">
        <v>17</v>
      </c>
      <c r="E6" s="2" t="s">
        <v>15</v>
      </c>
      <c r="F6" s="2" t="s">
        <v>16</v>
      </c>
      <c r="G6" s="2" t="s">
        <v>17</v>
      </c>
      <c r="H6" s="2" t="s">
        <v>15</v>
      </c>
      <c r="I6" s="2" t="s">
        <v>16</v>
      </c>
      <c r="J6" s="2" t="s">
        <v>17</v>
      </c>
      <c r="K6" s="8" t="s">
        <v>15</v>
      </c>
      <c r="L6" s="8" t="s">
        <v>16</v>
      </c>
      <c r="M6" s="8" t="s">
        <v>17</v>
      </c>
    </row>
    <row r="7" spans="1:13" x14ac:dyDescent="0.25">
      <c r="A7" s="1" t="s">
        <v>3</v>
      </c>
      <c r="B7" s="3">
        <v>306360.58</v>
      </c>
      <c r="C7" s="3">
        <v>105792.93</v>
      </c>
      <c r="D7" s="3">
        <f>B7-C7</f>
        <v>200567.65000000002</v>
      </c>
      <c r="E7" s="3">
        <v>299435.69</v>
      </c>
      <c r="F7" s="3">
        <v>107868.65</v>
      </c>
      <c r="G7" s="3">
        <f>E7-F7</f>
        <v>191567.04</v>
      </c>
      <c r="H7" s="3">
        <v>346719.54</v>
      </c>
      <c r="I7" s="3">
        <v>110564.28</v>
      </c>
      <c r="J7" s="3">
        <f t="shared" ref="J7:J18" si="0">H7-I7</f>
        <v>236155.25999999998</v>
      </c>
      <c r="K7" s="3">
        <v>379614.22</v>
      </c>
      <c r="L7" s="3">
        <v>87869.08</v>
      </c>
      <c r="M7" s="3">
        <f>K7-L7</f>
        <v>291745.13999999996</v>
      </c>
    </row>
    <row r="8" spans="1:13" x14ac:dyDescent="0.25">
      <c r="A8" s="1" t="s">
        <v>4</v>
      </c>
      <c r="B8" s="3">
        <v>305105.61</v>
      </c>
      <c r="C8" s="3">
        <v>122133.98</v>
      </c>
      <c r="D8" s="3">
        <f t="shared" ref="D8:D18" si="1">B8-C8</f>
        <v>182971.63</v>
      </c>
      <c r="E8" s="3">
        <v>316648.93</v>
      </c>
      <c r="F8" s="3">
        <v>160259.72</v>
      </c>
      <c r="G8" s="3">
        <f t="shared" ref="G8:G18" si="2">E8-F8</f>
        <v>156389.21</v>
      </c>
      <c r="H8" s="3">
        <v>359277.52</v>
      </c>
      <c r="I8" s="3">
        <v>178136.56</v>
      </c>
      <c r="J8" s="3">
        <f t="shared" si="0"/>
        <v>181140.96000000002</v>
      </c>
      <c r="K8" s="3">
        <v>414399.4</v>
      </c>
      <c r="L8" s="3">
        <v>153877.71</v>
      </c>
      <c r="M8" s="3">
        <f>K8-L8</f>
        <v>260521.69000000003</v>
      </c>
    </row>
    <row r="9" spans="1:13" x14ac:dyDescent="0.25">
      <c r="A9" s="1" t="s">
        <v>5</v>
      </c>
      <c r="B9" s="3">
        <v>129183.16</v>
      </c>
      <c r="C9" s="3">
        <v>133440.37</v>
      </c>
      <c r="D9" s="3">
        <f t="shared" si="1"/>
        <v>-4257.2099999999919</v>
      </c>
      <c r="E9" s="3">
        <v>136128.18</v>
      </c>
      <c r="F9" s="3">
        <v>123314.2</v>
      </c>
      <c r="G9" s="3">
        <f t="shared" si="2"/>
        <v>12813.979999999996</v>
      </c>
      <c r="H9" s="3">
        <v>111858.95</v>
      </c>
      <c r="I9" s="3">
        <v>112903.42</v>
      </c>
      <c r="J9" s="3">
        <f t="shared" si="0"/>
        <v>-1044.4700000000012</v>
      </c>
      <c r="K9" s="3">
        <v>128661.63</v>
      </c>
      <c r="L9" s="3">
        <v>145640.38</v>
      </c>
      <c r="M9" s="3">
        <f t="shared" ref="M9:M18" si="3">K9-L9</f>
        <v>-16978.75</v>
      </c>
    </row>
    <row r="10" spans="1:13" x14ac:dyDescent="0.25">
      <c r="A10" s="1" t="s">
        <v>6</v>
      </c>
      <c r="B10" s="3">
        <v>82336.89</v>
      </c>
      <c r="C10" s="3">
        <v>113503.52</v>
      </c>
      <c r="D10" s="3">
        <f t="shared" si="1"/>
        <v>-31166.630000000005</v>
      </c>
      <c r="E10" s="3">
        <v>89394.01</v>
      </c>
      <c r="F10" s="3">
        <v>129492.63</v>
      </c>
      <c r="G10" s="3">
        <f t="shared" si="2"/>
        <v>-40098.62000000001</v>
      </c>
      <c r="H10" s="3">
        <v>90235.24</v>
      </c>
      <c r="I10" s="3">
        <v>159611.44</v>
      </c>
      <c r="J10" s="3">
        <f t="shared" si="0"/>
        <v>-69376.2</v>
      </c>
      <c r="K10" s="3">
        <v>66875.02</v>
      </c>
      <c r="L10" s="3">
        <v>84757.88</v>
      </c>
      <c r="M10" s="3">
        <f t="shared" si="3"/>
        <v>-17882.86</v>
      </c>
    </row>
    <row r="11" spans="1:13" x14ac:dyDescent="0.25">
      <c r="A11" s="1" t="s">
        <v>7</v>
      </c>
      <c r="B11" s="3">
        <v>150760.38</v>
      </c>
      <c r="C11" s="3">
        <v>148226.37</v>
      </c>
      <c r="D11" s="3">
        <f t="shared" si="1"/>
        <v>2534.0100000000093</v>
      </c>
      <c r="E11" s="3">
        <v>81701.070000000007</v>
      </c>
      <c r="F11" s="3">
        <v>140863.96</v>
      </c>
      <c r="G11" s="3">
        <f t="shared" si="2"/>
        <v>-59162.889999999985</v>
      </c>
      <c r="H11" s="3">
        <v>107826.38</v>
      </c>
      <c r="I11" s="3">
        <v>139725.10999999999</v>
      </c>
      <c r="J11" s="3">
        <f t="shared" si="0"/>
        <v>-31898.729999999981</v>
      </c>
      <c r="K11" s="3">
        <v>115924.72</v>
      </c>
      <c r="L11" s="3">
        <v>122527.03</v>
      </c>
      <c r="M11" s="3">
        <f t="shared" si="3"/>
        <v>-6602.3099999999977</v>
      </c>
    </row>
    <row r="12" spans="1:13" x14ac:dyDescent="0.25">
      <c r="A12" s="1" t="s">
        <v>8</v>
      </c>
      <c r="B12" s="3">
        <v>269046.68</v>
      </c>
      <c r="C12" s="3">
        <v>133341.20000000001</v>
      </c>
      <c r="D12" s="3">
        <f t="shared" si="1"/>
        <v>135705.47999999998</v>
      </c>
      <c r="E12" s="3">
        <v>158514.70000000001</v>
      </c>
      <c r="F12" s="3">
        <v>95130.63</v>
      </c>
      <c r="G12" s="3">
        <f t="shared" si="2"/>
        <v>63384.070000000007</v>
      </c>
      <c r="H12" s="3">
        <v>153975.20000000001</v>
      </c>
      <c r="I12" s="3">
        <v>124449.82</v>
      </c>
      <c r="J12" s="3">
        <f t="shared" si="0"/>
        <v>29525.380000000005</v>
      </c>
      <c r="K12" s="3">
        <v>241240.2</v>
      </c>
      <c r="L12" s="3">
        <v>123329.58</v>
      </c>
      <c r="M12" s="3">
        <f t="shared" si="3"/>
        <v>117910.62000000001</v>
      </c>
    </row>
    <row r="13" spans="1:13" x14ac:dyDescent="0.25">
      <c r="A13" s="1" t="s">
        <v>9</v>
      </c>
      <c r="B13" s="3">
        <v>84914.9</v>
      </c>
      <c r="C13" s="3">
        <v>150221.5</v>
      </c>
      <c r="D13" s="3">
        <f t="shared" si="1"/>
        <v>-65306.600000000006</v>
      </c>
      <c r="E13" s="3">
        <v>308954.23</v>
      </c>
      <c r="F13" s="3">
        <v>145904.01999999999</v>
      </c>
      <c r="G13" s="3">
        <f t="shared" si="2"/>
        <v>163050.21</v>
      </c>
      <c r="H13" s="3">
        <v>369326.4</v>
      </c>
      <c r="I13" s="3">
        <v>136681.84</v>
      </c>
      <c r="J13" s="3">
        <f t="shared" si="0"/>
        <v>232644.56000000003</v>
      </c>
      <c r="K13" s="3">
        <v>101066.15</v>
      </c>
      <c r="L13" s="3">
        <v>124626</v>
      </c>
      <c r="M13" s="3">
        <f t="shared" si="3"/>
        <v>-23559.850000000006</v>
      </c>
    </row>
    <row r="14" spans="1:13" x14ac:dyDescent="0.25">
      <c r="A14" s="1" t="s">
        <v>10</v>
      </c>
      <c r="B14" s="3">
        <v>102761.56</v>
      </c>
      <c r="C14" s="3">
        <v>176660.38</v>
      </c>
      <c r="D14" s="3">
        <f t="shared" si="1"/>
        <v>-73898.820000000007</v>
      </c>
      <c r="E14" s="3">
        <v>114709.17</v>
      </c>
      <c r="F14" s="3">
        <v>133779.17000000001</v>
      </c>
      <c r="G14" s="3">
        <f t="shared" si="2"/>
        <v>-19070.000000000015</v>
      </c>
      <c r="H14" s="3">
        <v>155347.34</v>
      </c>
      <c r="I14" s="3">
        <v>271510.81</v>
      </c>
      <c r="J14" s="3">
        <f t="shared" si="0"/>
        <v>-116163.47</v>
      </c>
      <c r="K14" s="3">
        <v>116741.81</v>
      </c>
      <c r="L14" s="3">
        <v>135121.94</v>
      </c>
      <c r="M14" s="3">
        <f t="shared" si="3"/>
        <v>-18380.130000000005</v>
      </c>
    </row>
    <row r="15" spans="1:13" x14ac:dyDescent="0.25">
      <c r="A15" s="1" t="s">
        <v>11</v>
      </c>
      <c r="B15" s="3">
        <v>96698.28</v>
      </c>
      <c r="C15" s="3">
        <v>135052.64000000001</v>
      </c>
      <c r="D15" s="3">
        <f t="shared" si="1"/>
        <v>-38354.360000000015</v>
      </c>
      <c r="E15" s="3">
        <v>140558.48000000001</v>
      </c>
      <c r="F15" s="3">
        <v>140386.04</v>
      </c>
      <c r="G15" s="3">
        <f t="shared" si="2"/>
        <v>172.44000000000233</v>
      </c>
      <c r="H15" s="3">
        <v>91978.17</v>
      </c>
      <c r="I15" s="3">
        <v>146682.45000000001</v>
      </c>
      <c r="J15" s="3">
        <f t="shared" si="0"/>
        <v>-54704.280000000013</v>
      </c>
      <c r="K15" s="3">
        <v>173846.99</v>
      </c>
      <c r="L15" s="3">
        <v>154205.04999999999</v>
      </c>
      <c r="M15" s="3">
        <f t="shared" si="3"/>
        <v>19641.940000000002</v>
      </c>
    </row>
    <row r="16" spans="1:13" x14ac:dyDescent="0.25">
      <c r="A16" s="1" t="s">
        <v>12</v>
      </c>
      <c r="B16" s="3">
        <v>69388.06</v>
      </c>
      <c r="C16" s="3">
        <v>144465.72</v>
      </c>
      <c r="D16" s="3">
        <f t="shared" si="1"/>
        <v>-75077.66</v>
      </c>
      <c r="E16" s="3">
        <v>98386.34</v>
      </c>
      <c r="F16" s="3">
        <v>119731.35</v>
      </c>
      <c r="G16" s="3">
        <f t="shared" si="2"/>
        <v>-21345.010000000009</v>
      </c>
      <c r="H16" s="3">
        <v>143927.10999999999</v>
      </c>
      <c r="I16" s="3">
        <v>135268.82</v>
      </c>
      <c r="J16" s="3">
        <f t="shared" si="0"/>
        <v>8658.289999999979</v>
      </c>
      <c r="K16" s="3">
        <v>103380.16</v>
      </c>
      <c r="L16" s="3">
        <v>93466.92</v>
      </c>
      <c r="M16" s="3">
        <f t="shared" si="3"/>
        <v>9913.2400000000052</v>
      </c>
    </row>
    <row r="17" spans="1:13" x14ac:dyDescent="0.25">
      <c r="A17" s="1" t="s">
        <v>13</v>
      </c>
      <c r="B17" s="3">
        <v>58566.879999999997</v>
      </c>
      <c r="C17" s="3">
        <v>177461.31</v>
      </c>
      <c r="D17" s="3">
        <f t="shared" si="1"/>
        <v>-118894.43</v>
      </c>
      <c r="E17" s="3">
        <v>58238.66</v>
      </c>
      <c r="F17" s="3">
        <v>187619.34</v>
      </c>
      <c r="G17" s="3">
        <f t="shared" si="2"/>
        <v>-129380.68</v>
      </c>
      <c r="H17" s="3">
        <v>64976.83</v>
      </c>
      <c r="I17" s="3">
        <v>154754.46</v>
      </c>
      <c r="J17" s="3">
        <f t="shared" si="0"/>
        <v>-89777.62999999999</v>
      </c>
      <c r="K17" s="3">
        <v>94860.49</v>
      </c>
      <c r="L17" s="3">
        <v>164154.28</v>
      </c>
      <c r="M17" s="3">
        <f t="shared" si="3"/>
        <v>-69293.789999999994</v>
      </c>
    </row>
    <row r="18" spans="1:13" x14ac:dyDescent="0.25">
      <c r="A18" s="1" t="s">
        <v>14</v>
      </c>
      <c r="B18" s="3">
        <v>51902.36</v>
      </c>
      <c r="C18" s="3">
        <v>129998.33</v>
      </c>
      <c r="D18" s="3">
        <f t="shared" si="1"/>
        <v>-78095.97</v>
      </c>
      <c r="E18" s="3">
        <v>156899.9</v>
      </c>
      <c r="F18" s="3">
        <v>183590.39999999999</v>
      </c>
      <c r="G18" s="3">
        <f t="shared" si="2"/>
        <v>-26690.5</v>
      </c>
      <c r="H18" s="3">
        <v>69031.38</v>
      </c>
      <c r="I18" s="3">
        <v>208214.23</v>
      </c>
      <c r="J18" s="3">
        <f t="shared" si="0"/>
        <v>-139182.85</v>
      </c>
      <c r="K18" s="3">
        <v>125126.58</v>
      </c>
      <c r="L18" s="3">
        <v>209470.7</v>
      </c>
      <c r="M18" s="3">
        <f t="shared" si="3"/>
        <v>-84344.12000000001</v>
      </c>
    </row>
    <row r="19" spans="1:13" x14ac:dyDescent="0.25">
      <c r="A19" s="4" t="s">
        <v>18</v>
      </c>
      <c r="B19" s="5">
        <f t="shared" ref="B19:J19" si="4">SUM(B7:B18)</f>
        <v>1707025.34</v>
      </c>
      <c r="C19" s="5">
        <f t="shared" si="4"/>
        <v>1670298.2500000002</v>
      </c>
      <c r="D19" s="5">
        <f t="shared" si="4"/>
        <v>36727.090000000026</v>
      </c>
      <c r="E19" s="5">
        <f t="shared" si="4"/>
        <v>1959569.3599999999</v>
      </c>
      <c r="F19" s="5">
        <f t="shared" si="4"/>
        <v>1667940.11</v>
      </c>
      <c r="G19" s="5">
        <f t="shared" si="4"/>
        <v>291629.25</v>
      </c>
      <c r="H19" s="5">
        <f t="shared" si="4"/>
        <v>2064480.06</v>
      </c>
      <c r="I19" s="5">
        <f t="shared" si="4"/>
        <v>1878503.2399999998</v>
      </c>
      <c r="J19" s="5">
        <f t="shared" si="4"/>
        <v>185976.81999999998</v>
      </c>
      <c r="K19" s="5">
        <f t="shared" ref="K19:M19" si="5">SUM(K7:K18)</f>
        <v>2061737.3699999999</v>
      </c>
      <c r="L19" s="5">
        <f t="shared" si="5"/>
        <v>1599046.5499999998</v>
      </c>
      <c r="M19" s="5">
        <f t="shared" si="5"/>
        <v>462690.81999999995</v>
      </c>
    </row>
    <row r="20" spans="1:13" x14ac:dyDescent="0.25">
      <c r="A20" s="6" t="s">
        <v>19</v>
      </c>
      <c r="B20" s="7">
        <f>(B19-1581189.46)/1581189.46</f>
        <v>7.9583050091922652E-2</v>
      </c>
      <c r="C20" s="7">
        <f>(C19-1500098.96)/1500098.96</f>
        <v>0.11345870808416551</v>
      </c>
      <c r="D20" s="7">
        <f>(D19-81090.5)/81090.5</f>
        <v>-0.54708517027271963</v>
      </c>
      <c r="E20" s="7">
        <f t="shared" ref="E20:G20" si="6">(E19-B19)/B19</f>
        <v>0.14794391980144816</v>
      </c>
      <c r="F20" s="7">
        <f t="shared" si="6"/>
        <v>-1.4118077415216893E-3</v>
      </c>
      <c r="G20" s="7">
        <f t="shared" si="6"/>
        <v>6.9404398769409665</v>
      </c>
      <c r="H20" s="7">
        <f t="shared" ref="H20:M20" si="7">(H19-E19)/E19</f>
        <v>5.3537630329145477E-2</v>
      </c>
      <c r="I20" s="7">
        <f t="shared" si="7"/>
        <v>0.12624142122225218</v>
      </c>
      <c r="J20" s="7">
        <f t="shared" si="7"/>
        <v>-0.3622833786391455</v>
      </c>
      <c r="K20" s="7">
        <f t="shared" si="7"/>
        <v>-1.3285136791295416E-3</v>
      </c>
      <c r="L20" s="7">
        <f t="shared" si="7"/>
        <v>-0.14876561511812988</v>
      </c>
      <c r="M20" s="7">
        <f t="shared" si="7"/>
        <v>1.4878951043468753</v>
      </c>
    </row>
    <row r="23" spans="1:13" x14ac:dyDescent="0.25">
      <c r="A23" s="10" t="s">
        <v>23</v>
      </c>
      <c r="B23" s="10"/>
      <c r="C23" s="10"/>
      <c r="D23" s="10"/>
      <c r="E23" s="10"/>
      <c r="F23" s="10"/>
      <c r="G23" s="10"/>
      <c r="H23" s="10"/>
      <c r="I23" s="10"/>
      <c r="J23" s="10"/>
    </row>
    <row r="28" spans="1:13" x14ac:dyDescent="0.25">
      <c r="A28" s="10" t="s">
        <v>20</v>
      </c>
      <c r="B28" s="10"/>
      <c r="C28" s="10"/>
      <c r="D28" s="10"/>
      <c r="E28" s="10"/>
      <c r="F28" s="10"/>
      <c r="G28" s="10"/>
      <c r="H28" s="10"/>
      <c r="I28" s="10"/>
      <c r="J28" s="10"/>
    </row>
    <row r="29" spans="1:13" x14ac:dyDescent="0.25">
      <c r="A29" s="10" t="s">
        <v>21</v>
      </c>
      <c r="B29" s="10"/>
      <c r="C29" s="10"/>
      <c r="D29" s="10"/>
      <c r="E29" s="10"/>
      <c r="F29" s="10"/>
      <c r="G29" s="10"/>
      <c r="H29" s="10"/>
      <c r="I29" s="10"/>
      <c r="J29" s="10"/>
    </row>
  </sheetData>
  <mergeCells count="7">
    <mergeCell ref="K5:M5"/>
    <mergeCell ref="A29:J29"/>
    <mergeCell ref="B5:D5"/>
    <mergeCell ref="E5:G5"/>
    <mergeCell ref="H5:J5"/>
    <mergeCell ref="A23:J23"/>
    <mergeCell ref="A28:J28"/>
  </mergeCells>
  <pageMargins left="0.31496062992125984" right="0.31496062992125984" top="0.78740157480314965" bottom="0.78740157480314965" header="0.31496062992125984" footer="0.31496062992125984"/>
  <pageSetup paperSize="9"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</dc:creator>
  <cp:lastModifiedBy>marcelo</cp:lastModifiedBy>
  <cp:lastPrinted>2019-06-25T12:09:39Z</cp:lastPrinted>
  <dcterms:created xsi:type="dcterms:W3CDTF">2019-02-08T17:44:52Z</dcterms:created>
  <dcterms:modified xsi:type="dcterms:W3CDTF">2021-01-20T12:36:55Z</dcterms:modified>
</cp:coreProperties>
</file>