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7.2025\"/>
    </mc:Choice>
  </mc:AlternateContent>
  <xr:revisionPtr revIDLastSave="0" documentId="13_ncr:1_{6F5F069C-BF77-493C-B311-572749D555F3}" xr6:coauthVersionLast="47" xr6:coauthVersionMax="47" xr10:uidLastSave="{00000000-0000-0000-0000-000000000000}"/>
  <bookViews>
    <workbookView xWindow="23385" yWindow="5265" windowWidth="10155" windowHeight="9225" firstSheet="1" activeTab="4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AW35" i="5" l="1"/>
  <c r="AW26" i="5"/>
  <c r="AX6" i="5"/>
  <c r="AX12" i="5"/>
  <c r="AX26" i="5"/>
  <c r="AX35" i="5"/>
  <c r="AY35" i="5"/>
  <c r="AY6" i="5"/>
  <c r="AX25" i="5"/>
  <c r="AX21" i="5"/>
  <c r="F39" i="4"/>
  <c r="F345" i="4" s="1"/>
  <c r="BI340" i="4"/>
  <c r="BH340" i="4"/>
  <c r="BI338" i="4"/>
  <c r="BI339" i="4"/>
  <c r="BI337" i="4"/>
  <c r="BH336" i="4"/>
  <c r="BI334" i="4"/>
  <c r="BH334" i="4"/>
  <c r="BI329" i="4"/>
  <c r="BI330" i="4"/>
  <c r="BI331" i="4"/>
  <c r="BI332" i="4"/>
  <c r="BI333" i="4"/>
  <c r="BI328" i="4"/>
  <c r="BI3" i="4"/>
  <c r="BI50" i="4"/>
  <c r="BH333" i="4"/>
  <c r="BH332" i="4"/>
  <c r="BH331" i="4"/>
  <c r="BH330" i="4"/>
  <c r="BH329" i="4"/>
  <c r="BH328" i="4"/>
  <c r="BI252" i="4"/>
  <c r="BH252" i="4"/>
  <c r="BI250" i="4"/>
  <c r="BH250" i="4"/>
  <c r="BI196" i="4"/>
  <c r="BI197" i="4"/>
  <c r="BI198" i="4"/>
  <c r="BI199" i="4"/>
  <c r="BI200" i="4"/>
  <c r="BI201" i="4"/>
  <c r="BI202" i="4"/>
  <c r="BI203" i="4"/>
  <c r="BI204" i="4"/>
  <c r="BI205" i="4"/>
  <c r="BI206" i="4"/>
  <c r="BI207" i="4"/>
  <c r="BI208" i="4"/>
  <c r="BI209" i="4"/>
  <c r="BI210" i="4"/>
  <c r="BI211" i="4"/>
  <c r="BI212" i="4"/>
  <c r="BI213" i="4"/>
  <c r="BI214" i="4"/>
  <c r="BI215" i="4"/>
  <c r="BI216" i="4"/>
  <c r="BI217" i="4"/>
  <c r="BI218" i="4"/>
  <c r="BI219" i="4"/>
  <c r="BI220" i="4"/>
  <c r="BI221" i="4"/>
  <c r="BI222" i="4"/>
  <c r="BI223" i="4"/>
  <c r="BI224" i="4"/>
  <c r="BI225" i="4"/>
  <c r="BI226" i="4"/>
  <c r="BI227" i="4"/>
  <c r="BI228" i="4"/>
  <c r="BI229" i="4"/>
  <c r="BI230" i="4"/>
  <c r="BI231" i="4"/>
  <c r="BI232" i="4"/>
  <c r="BI233" i="4"/>
  <c r="BI234" i="4"/>
  <c r="BI235" i="4"/>
  <c r="BI236" i="4"/>
  <c r="BI237" i="4"/>
  <c r="BI238" i="4"/>
  <c r="BI239" i="4"/>
  <c r="BI240" i="4"/>
  <c r="BI241" i="4"/>
  <c r="BI242" i="4"/>
  <c r="BI243" i="4"/>
  <c r="BI244" i="4"/>
  <c r="BI245" i="4"/>
  <c r="BI246" i="4"/>
  <c r="BI247" i="4"/>
  <c r="BI248" i="4"/>
  <c r="BI249" i="4"/>
  <c r="BI195" i="4"/>
  <c r="BH249" i="4"/>
  <c r="BH248" i="4"/>
  <c r="BH247" i="4"/>
  <c r="BH246" i="4"/>
  <c r="BH245" i="4"/>
  <c r="BH244" i="4"/>
  <c r="BH243" i="4"/>
  <c r="BH242" i="4"/>
  <c r="BH241" i="4"/>
  <c r="BH240" i="4"/>
  <c r="BH239" i="4"/>
  <c r="BH238" i="4"/>
  <c r="BH237" i="4"/>
  <c r="BH236" i="4"/>
  <c r="BH235" i="4"/>
  <c r="BH234" i="4"/>
  <c r="BH233" i="4"/>
  <c r="BH232" i="4"/>
  <c r="BH231" i="4"/>
  <c r="BH230" i="4"/>
  <c r="BH229" i="4"/>
  <c r="BH228" i="4"/>
  <c r="BH227" i="4"/>
  <c r="BH226" i="4"/>
  <c r="BH225" i="4"/>
  <c r="BH224" i="4"/>
  <c r="BH223" i="4"/>
  <c r="BH222" i="4"/>
  <c r="BH221" i="4"/>
  <c r="BH220" i="4"/>
  <c r="BH219" i="4"/>
  <c r="BH218" i="4"/>
  <c r="BH217" i="4"/>
  <c r="BH216" i="4"/>
  <c r="BH215" i="4"/>
  <c r="BH214" i="4"/>
  <c r="BH213" i="4"/>
  <c r="BH212" i="4"/>
  <c r="BH211" i="4"/>
  <c r="BH210" i="4"/>
  <c r="BH209" i="4"/>
  <c r="BH208" i="4"/>
  <c r="BH207" i="4"/>
  <c r="BH206" i="4"/>
  <c r="BH205" i="4"/>
  <c r="BH204" i="4"/>
  <c r="BH203" i="4"/>
  <c r="BH202" i="4"/>
  <c r="BH201" i="4"/>
  <c r="BH200" i="4"/>
  <c r="BH199" i="4"/>
  <c r="BH198" i="4"/>
  <c r="BH197" i="4"/>
  <c r="BH196" i="4"/>
  <c r="BH195" i="4"/>
  <c r="BI65" i="4"/>
  <c r="BH65" i="4"/>
  <c r="BI62" i="4"/>
  <c r="BI61" i="4"/>
  <c r="BH63" i="4"/>
  <c r="BI63" i="4" s="1"/>
  <c r="BH62" i="4"/>
  <c r="BI47" i="4"/>
  <c r="BH48" i="4"/>
  <c r="BI48" i="4"/>
  <c r="BI39" i="4"/>
  <c r="BI33" i="4"/>
  <c r="BI37" i="4"/>
  <c r="BH39" i="4"/>
  <c r="BJ37" i="4"/>
  <c r="BH37" i="4" s="1"/>
  <c r="G37" i="4"/>
  <c r="G39" i="4"/>
  <c r="BI23" i="4"/>
  <c r="BI24" i="4"/>
  <c r="BI25" i="4"/>
  <c r="BI26" i="4"/>
  <c r="BI27" i="4"/>
  <c r="BI28" i="4"/>
  <c r="BI29" i="4"/>
  <c r="BI30" i="4"/>
  <c r="BI31" i="4"/>
  <c r="BI32" i="4"/>
  <c r="BI34" i="4"/>
  <c r="BI35" i="4"/>
  <c r="BI36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4" i="4"/>
  <c r="BH36" i="4"/>
  <c r="BH35" i="4"/>
  <c r="BH34" i="4"/>
  <c r="BH33" i="4"/>
  <c r="BH32" i="4"/>
  <c r="BH31" i="4"/>
  <c r="BH30" i="4"/>
  <c r="BH29" i="4"/>
  <c r="BH28" i="4"/>
  <c r="BH27" i="4"/>
  <c r="BH26" i="4"/>
  <c r="BH25" i="4"/>
  <c r="BH24" i="4"/>
  <c r="BH23" i="4"/>
  <c r="BH22" i="4"/>
  <c r="BH3" i="4"/>
  <c r="F48" i="4"/>
  <c r="BI42" i="4"/>
  <c r="BJ36" i="4"/>
  <c r="BG3" i="4"/>
  <c r="BG340" i="4"/>
  <c r="BG336" i="4"/>
  <c r="BG332" i="4"/>
  <c r="BG331" i="4"/>
  <c r="BG252" i="4"/>
  <c r="BG65" i="4"/>
  <c r="BG48" i="4"/>
  <c r="G36" i="4"/>
  <c r="BF340" i="4"/>
  <c r="BF336" i="4"/>
  <c r="BF332" i="4"/>
  <c r="BF331" i="4"/>
  <c r="BI254" i="4"/>
  <c r="BI255" i="4"/>
  <c r="BI256" i="4"/>
  <c r="BI257" i="4"/>
  <c r="BI258" i="4"/>
  <c r="BI259" i="4"/>
  <c r="BI260" i="4"/>
  <c r="BI261" i="4"/>
  <c r="BI262" i="4"/>
  <c r="BI263" i="4"/>
  <c r="BI264" i="4"/>
  <c r="BI265" i="4"/>
  <c r="BI266" i="4"/>
  <c r="BI267" i="4"/>
  <c r="BI268" i="4"/>
  <c r="BI269" i="4"/>
  <c r="BI270" i="4"/>
  <c r="BI271" i="4"/>
  <c r="BI272" i="4"/>
  <c r="BI273" i="4"/>
  <c r="BI274" i="4"/>
  <c r="BI275" i="4"/>
  <c r="BI276" i="4"/>
  <c r="BI277" i="4"/>
  <c r="BI278" i="4"/>
  <c r="BI279" i="4"/>
  <c r="BI280" i="4"/>
  <c r="BI281" i="4"/>
  <c r="BI282" i="4"/>
  <c r="BI283" i="4"/>
  <c r="BI284" i="4"/>
  <c r="BI285" i="4"/>
  <c r="BI286" i="4"/>
  <c r="BI287" i="4"/>
  <c r="BI288" i="4"/>
  <c r="BI289" i="4"/>
  <c r="BI290" i="4"/>
  <c r="BI291" i="4"/>
  <c r="BI292" i="4"/>
  <c r="BI293" i="4"/>
  <c r="BI294" i="4"/>
  <c r="BI295" i="4"/>
  <c r="BI296" i="4"/>
  <c r="BI297" i="4"/>
  <c r="BI298" i="4"/>
  <c r="BI299" i="4"/>
  <c r="BI300" i="4"/>
  <c r="BI301" i="4"/>
  <c r="BI302" i="4"/>
  <c r="BI303" i="4"/>
  <c r="BI304" i="4"/>
  <c r="BI305" i="4"/>
  <c r="BI306" i="4"/>
  <c r="BI307" i="4"/>
  <c r="BI308" i="4"/>
  <c r="BI309" i="4"/>
  <c r="BI310" i="4"/>
  <c r="BI311" i="4"/>
  <c r="BI312" i="4"/>
  <c r="BI313" i="4"/>
  <c r="BI314" i="4"/>
  <c r="BI315" i="4"/>
  <c r="BI316" i="4"/>
  <c r="BI317" i="4"/>
  <c r="BI318" i="4"/>
  <c r="BI319" i="4"/>
  <c r="BI320" i="4"/>
  <c r="BI321" i="4"/>
  <c r="BI322" i="4"/>
  <c r="BI323" i="4"/>
  <c r="BI324" i="4"/>
  <c r="BI325" i="4"/>
  <c r="BI326" i="4"/>
  <c r="BI327" i="4"/>
  <c r="BI253" i="4"/>
  <c r="BF252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95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6" i="4"/>
  <c r="BI157" i="4"/>
  <c r="BI158" i="4"/>
  <c r="BI159" i="4"/>
  <c r="BI160" i="4"/>
  <c r="BI161" i="4"/>
  <c r="BI162" i="4"/>
  <c r="BI163" i="4"/>
  <c r="BI164" i="4"/>
  <c r="BI165" i="4"/>
  <c r="BI166" i="4"/>
  <c r="BI167" i="4"/>
  <c r="BI168" i="4"/>
  <c r="BI169" i="4"/>
  <c r="BI170" i="4"/>
  <c r="BI171" i="4"/>
  <c r="BI172" i="4"/>
  <c r="BI173" i="4"/>
  <c r="BI174" i="4"/>
  <c r="BI175" i="4"/>
  <c r="BI176" i="4"/>
  <c r="BI177" i="4"/>
  <c r="BI178" i="4"/>
  <c r="BI179" i="4"/>
  <c r="BI180" i="4"/>
  <c r="BI181" i="4"/>
  <c r="BI182" i="4"/>
  <c r="BI183" i="4"/>
  <c r="BI184" i="4"/>
  <c r="BI185" i="4"/>
  <c r="BI186" i="4"/>
  <c r="BI187" i="4"/>
  <c r="BI188" i="4"/>
  <c r="BI189" i="4"/>
  <c r="BI190" i="4"/>
  <c r="BI191" i="4"/>
  <c r="BI192" i="4"/>
  <c r="BI193" i="4"/>
  <c r="BI194" i="4"/>
  <c r="BI66" i="4"/>
  <c r="BF65" i="4"/>
  <c r="BF48" i="4"/>
  <c r="BF3" i="4"/>
  <c r="BJ248" i="4"/>
  <c r="G248" i="4"/>
  <c r="BG248" i="4" s="1"/>
  <c r="F248" i="4"/>
  <c r="BI60" i="4"/>
  <c r="BI59" i="4"/>
  <c r="BI58" i="4"/>
  <c r="BI57" i="4"/>
  <c r="BI55" i="4"/>
  <c r="BI54" i="4"/>
  <c r="BI53" i="4"/>
  <c r="BI52" i="4"/>
  <c r="BI51" i="4"/>
  <c r="BI56" i="4"/>
  <c r="BI46" i="4"/>
  <c r="BI45" i="4"/>
  <c r="BI44" i="4"/>
  <c r="BI43" i="4"/>
  <c r="BE3" i="4"/>
  <c r="BE340" i="4"/>
  <c r="AU30" i="5" s="1"/>
  <c r="BE336" i="4"/>
  <c r="BE332" i="4"/>
  <c r="BE331" i="4"/>
  <c r="BE252" i="4"/>
  <c r="BE65" i="4"/>
  <c r="BE48" i="4"/>
  <c r="AU17" i="5" s="1"/>
  <c r="BD3" i="4"/>
  <c r="BD48" i="4"/>
  <c r="AT17" i="5" s="1"/>
  <c r="BD65" i="4"/>
  <c r="BD252" i="4"/>
  <c r="BD331" i="4"/>
  <c r="BD332" i="4"/>
  <c r="BD336" i="4"/>
  <c r="BD340" i="4"/>
  <c r="AT30" i="5" s="1"/>
  <c r="BC340" i="4"/>
  <c r="AS30" i="5" s="1"/>
  <c r="BC336" i="4"/>
  <c r="BC331" i="4"/>
  <c r="BC332" i="4"/>
  <c r="BC252" i="4"/>
  <c r="BC65" i="4"/>
  <c r="BC48" i="4"/>
  <c r="AS17" i="5" s="1"/>
  <c r="BC3" i="4"/>
  <c r="BB340" i="4"/>
  <c r="AR30" i="5" s="1"/>
  <c r="BB336" i="4"/>
  <c r="AZ336" i="4"/>
  <c r="AY336" i="4"/>
  <c r="AX336" i="4"/>
  <c r="AW336" i="4"/>
  <c r="AV336" i="4"/>
  <c r="BB331" i="4"/>
  <c r="BB332" i="4"/>
  <c r="G333" i="4"/>
  <c r="BB333" i="4" s="1"/>
  <c r="AZ332" i="4"/>
  <c r="BB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BJ252" i="4"/>
  <c r="BB65" i="4"/>
  <c r="BB48" i="4"/>
  <c r="BB50" i="4"/>
  <c r="G29" i="4"/>
  <c r="BB3" i="4"/>
  <c r="AZ50" i="4"/>
  <c r="AZ331" i="4"/>
  <c r="AZ65" i="4"/>
  <c r="AZ41" i="4"/>
  <c r="AZ3" i="4"/>
  <c r="BG333" i="4" l="1"/>
  <c r="BG36" i="4"/>
  <c r="BB248" i="4"/>
  <c r="AY30" i="5"/>
  <c r="BI336" i="4"/>
  <c r="BF248" i="4"/>
  <c r="BF333" i="4"/>
  <c r="AY248" i="4"/>
  <c r="BC248" i="4"/>
  <c r="AZ248" i="4"/>
  <c r="BD248" i="4"/>
  <c r="AW248" i="4"/>
  <c r="BE248" i="4"/>
  <c r="AX248" i="4"/>
  <c r="AY17" i="5"/>
  <c r="BE333" i="4"/>
  <c r="BD333" i="4"/>
  <c r="BC333" i="4"/>
  <c r="AR17" i="5"/>
  <c r="BA252" i="4"/>
  <c r="G327" i="4"/>
  <c r="AY331" i="4"/>
  <c r="AY332" i="4"/>
  <c r="AY65" i="4"/>
  <c r="AY50" i="4"/>
  <c r="AY41" i="4"/>
  <c r="AY3" i="4"/>
  <c r="AX3" i="4"/>
  <c r="AX41" i="4"/>
  <c r="AX50" i="4"/>
  <c r="AX65" i="4"/>
  <c r="AX331" i="4"/>
  <c r="AX332" i="4"/>
  <c r="AW331" i="4"/>
  <c r="AW332" i="4"/>
  <c r="BJ247" i="4"/>
  <c r="BJ249" i="4"/>
  <c r="AW65" i="4"/>
  <c r="AW50" i="4"/>
  <c r="AW41" i="4"/>
  <c r="AW3" i="4"/>
  <c r="G249" i="4"/>
  <c r="F247" i="4"/>
  <c r="G247" i="4"/>
  <c r="BG249" i="4" l="1"/>
  <c r="BF247" i="4"/>
  <c r="BG247" i="4"/>
  <c r="BF249" i="4"/>
  <c r="BA248" i="4"/>
  <c r="BD247" i="4"/>
  <c r="BE247" i="4"/>
  <c r="BC247" i="4"/>
  <c r="BB247" i="4"/>
  <c r="AY249" i="4"/>
  <c r="AZ249" i="4"/>
  <c r="AX247" i="4"/>
  <c r="AZ247" i="4"/>
  <c r="AX249" i="4"/>
  <c r="AY247" i="4"/>
  <c r="AW247" i="4"/>
  <c r="AW249" i="4"/>
  <c r="AV331" i="4"/>
  <c r="AV332" i="4"/>
  <c r="AV3" i="4"/>
  <c r="AV65" i="4"/>
  <c r="AV50" i="4"/>
  <c r="AV41" i="4"/>
  <c r="BK248" i="4" l="1"/>
  <c r="BA247" i="4"/>
  <c r="AU336" i="4"/>
  <c r="AU332" i="4"/>
  <c r="AU331" i="4"/>
  <c r="AU65" i="4"/>
  <c r="AU50" i="4"/>
  <c r="AU41" i="4"/>
  <c r="AU3" i="4"/>
  <c r="BK247" i="4" l="1"/>
  <c r="BK249" i="4"/>
  <c r="AT41" i="4"/>
  <c r="AT336" i="4"/>
  <c r="AT332" i="4"/>
  <c r="AT331" i="4"/>
  <c r="AT65" i="4"/>
  <c r="AT50" i="4"/>
  <c r="AT3" i="4"/>
  <c r="AS336" i="4" l="1"/>
  <c r="AS331" i="4"/>
  <c r="AS332" i="4"/>
  <c r="AS41" i="4"/>
  <c r="AS50" i="4"/>
  <c r="AS65" i="4"/>
  <c r="AS3" i="4"/>
  <c r="AR336" i="4" l="1"/>
  <c r="AQ331" i="4"/>
  <c r="AR331" i="4"/>
  <c r="AQ332" i="4"/>
  <c r="AR332" i="4"/>
  <c r="AR65" i="4"/>
  <c r="AR50" i="4"/>
  <c r="AR41" i="4"/>
  <c r="AR3" i="4"/>
  <c r="BJ235" i="4" l="1"/>
  <c r="BJ236" i="4"/>
  <c r="BJ237" i="4"/>
  <c r="BJ238" i="4"/>
  <c r="BJ239" i="4"/>
  <c r="BJ240" i="4"/>
  <c r="BJ241" i="4"/>
  <c r="BJ242" i="4"/>
  <c r="BJ243" i="4"/>
  <c r="BJ244" i="4"/>
  <c r="BJ245" i="4"/>
  <c r="BJ246" i="4"/>
  <c r="AQ336" i="4"/>
  <c r="AQ65" i="4"/>
  <c r="AQ50" i="4"/>
  <c r="AQ41" i="4"/>
  <c r="AQ3" i="4"/>
  <c r="F236" i="4"/>
  <c r="F237" i="4"/>
  <c r="F238" i="4"/>
  <c r="F239" i="4"/>
  <c r="F240" i="4"/>
  <c r="F241" i="4"/>
  <c r="F242" i="4"/>
  <c r="F243" i="4"/>
  <c r="F244" i="4"/>
  <c r="F245" i="4"/>
  <c r="F246" i="4"/>
  <c r="F235" i="4"/>
  <c r="G240" i="4"/>
  <c r="BG240" i="4" s="1"/>
  <c r="G241" i="4"/>
  <c r="BG241" i="4" s="1"/>
  <c r="G242" i="4"/>
  <c r="BG242" i="4" s="1"/>
  <c r="G243" i="4"/>
  <c r="G244" i="4"/>
  <c r="BG244" i="4" s="1"/>
  <c r="G245" i="4"/>
  <c r="BG245" i="4" s="1"/>
  <c r="G246" i="4"/>
  <c r="BG246" i="4" s="1"/>
  <c r="G239" i="4"/>
  <c r="BG239" i="4" s="1"/>
  <c r="G238" i="4"/>
  <c r="G237" i="4"/>
  <c r="BG237" i="4" s="1"/>
  <c r="G236" i="4"/>
  <c r="BG236" i="4" s="1"/>
  <c r="G235" i="4"/>
  <c r="BG235" i="4" s="1"/>
  <c r="BG238" i="4" l="1"/>
  <c r="BF243" i="4"/>
  <c r="BG243" i="4"/>
  <c r="BF236" i="4"/>
  <c r="BF238" i="4"/>
  <c r="BE240" i="4"/>
  <c r="BF240" i="4"/>
  <c r="BE246" i="4"/>
  <c r="BF246" i="4"/>
  <c r="BE242" i="4"/>
  <c r="BF242" i="4"/>
  <c r="BE237" i="4"/>
  <c r="BF237" i="4"/>
  <c r="BE245" i="4"/>
  <c r="BF245" i="4"/>
  <c r="BE241" i="4"/>
  <c r="BF241" i="4"/>
  <c r="BE244" i="4"/>
  <c r="BF244" i="4"/>
  <c r="BE235" i="4"/>
  <c r="BF235" i="4"/>
  <c r="BE239" i="4"/>
  <c r="BF239" i="4"/>
  <c r="BE238" i="4"/>
  <c r="BE236" i="4"/>
  <c r="BD243" i="4"/>
  <c r="BE243" i="4"/>
  <c r="BD238" i="4"/>
  <c r="BC246" i="4"/>
  <c r="BD246" i="4"/>
  <c r="BC237" i="4"/>
  <c r="BD237" i="4"/>
  <c r="BC241" i="4"/>
  <c r="BD241" i="4"/>
  <c r="BC244" i="4"/>
  <c r="BD244" i="4"/>
  <c r="BC240" i="4"/>
  <c r="BD240" i="4"/>
  <c r="BC236" i="4"/>
  <c r="BD236" i="4"/>
  <c r="BC242" i="4"/>
  <c r="BD242" i="4"/>
  <c r="BC245" i="4"/>
  <c r="BD245" i="4"/>
  <c r="BC235" i="4"/>
  <c r="BD235" i="4"/>
  <c r="BC239" i="4"/>
  <c r="BD239" i="4"/>
  <c r="BC238" i="4"/>
  <c r="BB243" i="4"/>
  <c r="BC243" i="4"/>
  <c r="BB238" i="4"/>
  <c r="AZ236" i="4"/>
  <c r="BB236" i="4"/>
  <c r="AZ246" i="4"/>
  <c r="BB246" i="4"/>
  <c r="AZ242" i="4"/>
  <c r="BB242" i="4"/>
  <c r="AZ237" i="4"/>
  <c r="BB237" i="4"/>
  <c r="AZ245" i="4"/>
  <c r="BB245" i="4"/>
  <c r="AZ241" i="4"/>
  <c r="BB241" i="4"/>
  <c r="AZ244" i="4"/>
  <c r="BB244" i="4"/>
  <c r="AZ240" i="4"/>
  <c r="BB240" i="4"/>
  <c r="AZ235" i="4"/>
  <c r="BB235" i="4"/>
  <c r="AZ239" i="4"/>
  <c r="BB239" i="4"/>
  <c r="AZ243" i="4"/>
  <c r="AZ238" i="4"/>
  <c r="AX246" i="4"/>
  <c r="AY246" i="4"/>
  <c r="AX245" i="4"/>
  <c r="AY245" i="4"/>
  <c r="AX238" i="4"/>
  <c r="AY238" i="4"/>
  <c r="AX244" i="4"/>
  <c r="AY244" i="4"/>
  <c r="AX240" i="4"/>
  <c r="AY240" i="4"/>
  <c r="AX236" i="4"/>
  <c r="AY236" i="4"/>
  <c r="AX242" i="4"/>
  <c r="AY242" i="4"/>
  <c r="AX237" i="4"/>
  <c r="AY237" i="4"/>
  <c r="AX241" i="4"/>
  <c r="AY241" i="4"/>
  <c r="AX235" i="4"/>
  <c r="AY235" i="4"/>
  <c r="AX239" i="4"/>
  <c r="AY239" i="4"/>
  <c r="AX243" i="4"/>
  <c r="AY243" i="4"/>
  <c r="AW236" i="4"/>
  <c r="AW242" i="4"/>
  <c r="AW237" i="4"/>
  <c r="AW241" i="4"/>
  <c r="AW244" i="4"/>
  <c r="AW240" i="4"/>
  <c r="AW246" i="4"/>
  <c r="AW245" i="4"/>
  <c r="AW235" i="4"/>
  <c r="AW239" i="4"/>
  <c r="AW243" i="4"/>
  <c r="AV238" i="4"/>
  <c r="AW238" i="4"/>
  <c r="AQ246" i="4"/>
  <c r="AU246" i="4"/>
  <c r="AR246" i="4"/>
  <c r="AV246" i="4"/>
  <c r="AS246" i="4"/>
  <c r="AT246" i="4"/>
  <c r="AU236" i="4"/>
  <c r="AV236" i="4"/>
  <c r="AU237" i="4"/>
  <c r="AV237" i="4"/>
  <c r="AU245" i="4"/>
  <c r="AV245" i="4"/>
  <c r="AU241" i="4"/>
  <c r="AV241" i="4"/>
  <c r="AU242" i="4"/>
  <c r="AV242" i="4"/>
  <c r="AU244" i="4"/>
  <c r="AV244" i="4"/>
  <c r="AU240" i="4"/>
  <c r="AV240" i="4"/>
  <c r="AU235" i="4"/>
  <c r="AV235" i="4"/>
  <c r="AU239" i="4"/>
  <c r="AV239" i="4"/>
  <c r="AU243" i="4"/>
  <c r="AV243" i="4"/>
  <c r="AU238" i="4"/>
  <c r="AT238" i="4"/>
  <c r="AS236" i="4"/>
  <c r="AT236" i="4"/>
  <c r="AS242" i="4"/>
  <c r="AT242" i="4"/>
  <c r="AS237" i="4"/>
  <c r="AT237" i="4"/>
  <c r="AS245" i="4"/>
  <c r="AT245" i="4"/>
  <c r="AS241" i="4"/>
  <c r="AT241" i="4"/>
  <c r="AS244" i="4"/>
  <c r="AT244" i="4"/>
  <c r="AS240" i="4"/>
  <c r="AT240" i="4"/>
  <c r="AS235" i="4"/>
  <c r="AT235" i="4"/>
  <c r="AS239" i="4"/>
  <c r="AT239" i="4"/>
  <c r="AS243" i="4"/>
  <c r="AT243" i="4"/>
  <c r="AS238" i="4"/>
  <c r="AQ237" i="4"/>
  <c r="AR237" i="4"/>
  <c r="AQ245" i="4"/>
  <c r="AR245" i="4"/>
  <c r="AQ241" i="4"/>
  <c r="AR241" i="4"/>
  <c r="AQ236" i="4"/>
  <c r="AR236" i="4"/>
  <c r="AQ238" i="4"/>
  <c r="AR238" i="4"/>
  <c r="AQ244" i="4"/>
  <c r="AR244" i="4"/>
  <c r="AQ240" i="4"/>
  <c r="AR240" i="4"/>
  <c r="AQ242" i="4"/>
  <c r="AR242" i="4"/>
  <c r="AQ235" i="4"/>
  <c r="AR235" i="4"/>
  <c r="AQ239" i="4"/>
  <c r="AR239" i="4"/>
  <c r="AQ243" i="4"/>
  <c r="AR243" i="4"/>
  <c r="G213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G213" i="4" l="1"/>
  <c r="BF213" i="4"/>
  <c r="BD213" i="4"/>
  <c r="BE213" i="4"/>
  <c r="BC213" i="4"/>
  <c r="BB213" i="4"/>
  <c r="AZ213" i="4"/>
  <c r="BA243" i="4"/>
  <c r="BA235" i="4"/>
  <c r="BA240" i="4"/>
  <c r="BA238" i="4"/>
  <c r="BA241" i="4"/>
  <c r="BA237" i="4"/>
  <c r="BA246" i="4"/>
  <c r="BA239" i="4"/>
  <c r="BA242" i="4"/>
  <c r="BA244" i="4"/>
  <c r="BA236" i="4"/>
  <c r="BA245" i="4"/>
  <c r="AX213" i="4"/>
  <c r="AY213" i="4"/>
  <c r="AV213" i="4"/>
  <c r="AW213" i="4"/>
  <c r="AU213" i="4"/>
  <c r="AT213" i="4"/>
  <c r="AS213" i="4"/>
  <c r="AQ213" i="4"/>
  <c r="AR213" i="4"/>
  <c r="G214" i="4"/>
  <c r="BG214" i="4" s="1"/>
  <c r="G215" i="4"/>
  <c r="BG215" i="4" s="1"/>
  <c r="G216" i="4"/>
  <c r="BG216" i="4" s="1"/>
  <c r="G217" i="4"/>
  <c r="BG217" i="4" s="1"/>
  <c r="G218" i="4"/>
  <c r="BG218" i="4" s="1"/>
  <c r="G219" i="4"/>
  <c r="BG219" i="4" s="1"/>
  <c r="G220" i="4"/>
  <c r="BG220" i="4" s="1"/>
  <c r="G221" i="4"/>
  <c r="BG221" i="4" s="1"/>
  <c r="G222" i="4"/>
  <c r="BG222" i="4" s="1"/>
  <c r="G223" i="4"/>
  <c r="BG223" i="4" s="1"/>
  <c r="G224" i="4"/>
  <c r="BG224" i="4" s="1"/>
  <c r="G225" i="4"/>
  <c r="BG225" i="4" s="1"/>
  <c r="G226" i="4"/>
  <c r="BG226" i="4" s="1"/>
  <c r="G227" i="4"/>
  <c r="BG227" i="4" s="1"/>
  <c r="G228" i="4"/>
  <c r="BG228" i="4" s="1"/>
  <c r="G229" i="4"/>
  <c r="BG229" i="4" s="1"/>
  <c r="G230" i="4"/>
  <c r="BG230" i="4" s="1"/>
  <c r="G231" i="4"/>
  <c r="BG231" i="4" s="1"/>
  <c r="G232" i="4"/>
  <c r="BG232" i="4" s="1"/>
  <c r="G233" i="4"/>
  <c r="BG233" i="4" s="1"/>
  <c r="G234" i="4"/>
  <c r="BG234" i="4" s="1"/>
  <c r="AP213" i="4"/>
  <c r="G212" i="4"/>
  <c r="BK241" i="4" l="1"/>
  <c r="BE230" i="4"/>
  <c r="BF230" i="4"/>
  <c r="BE222" i="4"/>
  <c r="BF222" i="4"/>
  <c r="BE214" i="4"/>
  <c r="BF214" i="4"/>
  <c r="BE229" i="4"/>
  <c r="BF229" i="4"/>
  <c r="BE221" i="4"/>
  <c r="BF221" i="4"/>
  <c r="BE217" i="4"/>
  <c r="BF217" i="4"/>
  <c r="BE220" i="4"/>
  <c r="BF220" i="4"/>
  <c r="BE234" i="4"/>
  <c r="BF234" i="4"/>
  <c r="BE226" i="4"/>
  <c r="BF226" i="4"/>
  <c r="BE233" i="4"/>
  <c r="BF233" i="4"/>
  <c r="BE225" i="4"/>
  <c r="BF225" i="4"/>
  <c r="BE232" i="4"/>
  <c r="BF232" i="4"/>
  <c r="BE228" i="4"/>
  <c r="BF228" i="4"/>
  <c r="BE224" i="4"/>
  <c r="BF224" i="4"/>
  <c r="BE216" i="4"/>
  <c r="BF216" i="4"/>
  <c r="BE231" i="4"/>
  <c r="BF231" i="4"/>
  <c r="BE227" i="4"/>
  <c r="BF227" i="4"/>
  <c r="BE223" i="4"/>
  <c r="BF223" i="4"/>
  <c r="BE219" i="4"/>
  <c r="BF219" i="4"/>
  <c r="BE215" i="4"/>
  <c r="BF215" i="4"/>
  <c r="BE218" i="4"/>
  <c r="BF218" i="4"/>
  <c r="BK237" i="4"/>
  <c r="BK245" i="4"/>
  <c r="BK239" i="4"/>
  <c r="BK238" i="4"/>
  <c r="BK246" i="4"/>
  <c r="BK240" i="4"/>
  <c r="BK244" i="4"/>
  <c r="BK242" i="4"/>
  <c r="BK235" i="4"/>
  <c r="BK236" i="4"/>
  <c r="BC225" i="4"/>
  <c r="BD225" i="4"/>
  <c r="BC232" i="4"/>
  <c r="BD232" i="4"/>
  <c r="BC228" i="4"/>
  <c r="BD228" i="4"/>
  <c r="BC224" i="4"/>
  <c r="BD224" i="4"/>
  <c r="BC220" i="4"/>
  <c r="BD220" i="4"/>
  <c r="BC216" i="4"/>
  <c r="BD216" i="4"/>
  <c r="BC229" i="4"/>
  <c r="BD229" i="4"/>
  <c r="BC217" i="4"/>
  <c r="BD217" i="4"/>
  <c r="BC231" i="4"/>
  <c r="BD231" i="4"/>
  <c r="BC219" i="4"/>
  <c r="BD219" i="4"/>
  <c r="BC215" i="4"/>
  <c r="BD215" i="4"/>
  <c r="BC233" i="4"/>
  <c r="BD233" i="4"/>
  <c r="BC221" i="4"/>
  <c r="BD221" i="4"/>
  <c r="BC227" i="4"/>
  <c r="BD227" i="4"/>
  <c r="BC223" i="4"/>
  <c r="BD223" i="4"/>
  <c r="BC234" i="4"/>
  <c r="BD234" i="4"/>
  <c r="BC230" i="4"/>
  <c r="BD230" i="4"/>
  <c r="BC226" i="4"/>
  <c r="BD226" i="4"/>
  <c r="BC222" i="4"/>
  <c r="BD222" i="4"/>
  <c r="BC218" i="4"/>
  <c r="BD218" i="4"/>
  <c r="BC214" i="4"/>
  <c r="BD214" i="4"/>
  <c r="BK243" i="4"/>
  <c r="AZ234" i="4"/>
  <c r="BB234" i="4"/>
  <c r="AZ222" i="4"/>
  <c r="BB222" i="4"/>
  <c r="AZ233" i="4"/>
  <c r="BB233" i="4"/>
  <c r="AZ221" i="4"/>
  <c r="BB221" i="4"/>
  <c r="AZ226" i="4"/>
  <c r="BB226" i="4"/>
  <c r="AZ214" i="4"/>
  <c r="BB214" i="4"/>
  <c r="AZ229" i="4"/>
  <c r="BB229" i="4"/>
  <c r="AZ217" i="4"/>
  <c r="BB217" i="4"/>
  <c r="AZ228" i="4"/>
  <c r="BB228" i="4"/>
  <c r="AZ220" i="4"/>
  <c r="BB220" i="4"/>
  <c r="AZ216" i="4"/>
  <c r="BB216" i="4"/>
  <c r="AZ230" i="4"/>
  <c r="BB230" i="4"/>
  <c r="AZ218" i="4"/>
  <c r="BB218" i="4"/>
  <c r="AZ225" i="4"/>
  <c r="BB225" i="4"/>
  <c r="AZ232" i="4"/>
  <c r="BB232" i="4"/>
  <c r="AZ224" i="4"/>
  <c r="BB224" i="4"/>
  <c r="AZ231" i="4"/>
  <c r="BB231" i="4"/>
  <c r="AZ227" i="4"/>
  <c r="BB227" i="4"/>
  <c r="AZ223" i="4"/>
  <c r="BB223" i="4"/>
  <c r="AZ219" i="4"/>
  <c r="BB219" i="4"/>
  <c r="AZ215" i="4"/>
  <c r="BB215" i="4"/>
  <c r="BA213" i="4"/>
  <c r="AX232" i="4"/>
  <c r="AY232" i="4"/>
  <c r="AX224" i="4"/>
  <c r="AY224" i="4"/>
  <c r="AX231" i="4"/>
  <c r="AY231" i="4"/>
  <c r="AX223" i="4"/>
  <c r="AY223" i="4"/>
  <c r="AX219" i="4"/>
  <c r="AY219" i="4"/>
  <c r="AX215" i="4"/>
  <c r="AY215" i="4"/>
  <c r="AX234" i="4"/>
  <c r="AY234" i="4"/>
  <c r="AX230" i="4"/>
  <c r="AY230" i="4"/>
  <c r="AX226" i="4"/>
  <c r="AY226" i="4"/>
  <c r="AX222" i="4"/>
  <c r="AY222" i="4"/>
  <c r="AX218" i="4"/>
  <c r="AY218" i="4"/>
  <c r="AX214" i="4"/>
  <c r="AY214" i="4"/>
  <c r="AX228" i="4"/>
  <c r="AY228" i="4"/>
  <c r="AX220" i="4"/>
  <c r="AY220" i="4"/>
  <c r="AX216" i="4"/>
  <c r="AY216" i="4"/>
  <c r="AX227" i="4"/>
  <c r="AY227" i="4"/>
  <c r="AX233" i="4"/>
  <c r="AY233" i="4"/>
  <c r="AX229" i="4"/>
  <c r="AY229" i="4"/>
  <c r="AX225" i="4"/>
  <c r="AY225" i="4"/>
  <c r="AX221" i="4"/>
  <c r="AY221" i="4"/>
  <c r="AX217" i="4"/>
  <c r="AY217" i="4"/>
  <c r="AW231" i="4"/>
  <c r="AW223" i="4"/>
  <c r="AW219" i="4"/>
  <c r="AW215" i="4"/>
  <c r="AW234" i="4"/>
  <c r="AW230" i="4"/>
  <c r="AW226" i="4"/>
  <c r="AW222" i="4"/>
  <c r="AW218" i="4"/>
  <c r="AW214" i="4"/>
  <c r="AW227" i="4"/>
  <c r="AW229" i="4"/>
  <c r="AW225" i="4"/>
  <c r="AW221" i="4"/>
  <c r="AW217" i="4"/>
  <c r="AW233" i="4"/>
  <c r="AW232" i="4"/>
  <c r="AW228" i="4"/>
  <c r="AW224" i="4"/>
  <c r="AW220" i="4"/>
  <c r="AW216" i="4"/>
  <c r="AU232" i="4"/>
  <c r="AV232" i="4"/>
  <c r="AU224" i="4"/>
  <c r="AV224" i="4"/>
  <c r="AU231" i="4"/>
  <c r="AV231" i="4"/>
  <c r="AU227" i="4"/>
  <c r="AV227" i="4"/>
  <c r="AU223" i="4"/>
  <c r="AV223" i="4"/>
  <c r="AU219" i="4"/>
  <c r="AV219" i="4"/>
  <c r="AU215" i="4"/>
  <c r="AV215" i="4"/>
  <c r="AU216" i="4"/>
  <c r="AV216" i="4"/>
  <c r="AU230" i="4"/>
  <c r="AV230" i="4"/>
  <c r="AU222" i="4"/>
  <c r="AV222" i="4"/>
  <c r="AU214" i="4"/>
  <c r="AV214" i="4"/>
  <c r="AU228" i="4"/>
  <c r="AV228" i="4"/>
  <c r="AU220" i="4"/>
  <c r="AV220" i="4"/>
  <c r="AU234" i="4"/>
  <c r="AV234" i="4"/>
  <c r="AU226" i="4"/>
  <c r="AV226" i="4"/>
  <c r="AU218" i="4"/>
  <c r="AV218" i="4"/>
  <c r="AU233" i="4"/>
  <c r="AV233" i="4"/>
  <c r="AU229" i="4"/>
  <c r="AV229" i="4"/>
  <c r="AU225" i="4"/>
  <c r="AV225" i="4"/>
  <c r="AU221" i="4"/>
  <c r="AV221" i="4"/>
  <c r="AU217" i="4"/>
  <c r="AV217" i="4"/>
  <c r="AS231" i="4"/>
  <c r="AT231" i="4"/>
  <c r="AS223" i="4"/>
  <c r="AT223" i="4"/>
  <c r="AS219" i="4"/>
  <c r="AT219" i="4"/>
  <c r="AS215" i="4"/>
  <c r="AT215" i="4"/>
  <c r="AS227" i="4"/>
  <c r="AT227" i="4"/>
  <c r="AS234" i="4"/>
  <c r="AT234" i="4"/>
  <c r="AS230" i="4"/>
  <c r="AT230" i="4"/>
  <c r="AS226" i="4"/>
  <c r="AT226" i="4"/>
  <c r="AS222" i="4"/>
  <c r="AT222" i="4"/>
  <c r="AS218" i="4"/>
  <c r="AT218" i="4"/>
  <c r="AS214" i="4"/>
  <c r="AT214" i="4"/>
  <c r="AS229" i="4"/>
  <c r="AT229" i="4"/>
  <c r="AS225" i="4"/>
  <c r="AT225" i="4"/>
  <c r="AS221" i="4"/>
  <c r="AT221" i="4"/>
  <c r="AS217" i="4"/>
  <c r="AT217" i="4"/>
  <c r="AS233" i="4"/>
  <c r="AT233" i="4"/>
  <c r="AS232" i="4"/>
  <c r="AT232" i="4"/>
  <c r="AS228" i="4"/>
  <c r="AT228" i="4"/>
  <c r="AS224" i="4"/>
  <c r="AT224" i="4"/>
  <c r="AS220" i="4"/>
  <c r="AT220" i="4"/>
  <c r="AS216" i="4"/>
  <c r="AT216" i="4"/>
  <c r="AQ231" i="4"/>
  <c r="AR231" i="4"/>
  <c r="AQ223" i="4"/>
  <c r="AR223" i="4"/>
  <c r="AQ215" i="4"/>
  <c r="AR215" i="4"/>
  <c r="AQ230" i="4"/>
  <c r="AR230" i="4"/>
  <c r="AQ226" i="4"/>
  <c r="AR226" i="4"/>
  <c r="AQ222" i="4"/>
  <c r="AR222" i="4"/>
  <c r="AQ218" i="4"/>
  <c r="AR218" i="4"/>
  <c r="AQ214" i="4"/>
  <c r="AR214" i="4"/>
  <c r="AQ233" i="4"/>
  <c r="AR233" i="4"/>
  <c r="AQ229" i="4"/>
  <c r="AR229" i="4"/>
  <c r="AQ225" i="4"/>
  <c r="AR225" i="4"/>
  <c r="AQ221" i="4"/>
  <c r="AR221" i="4"/>
  <c r="AQ217" i="4"/>
  <c r="AR217" i="4"/>
  <c r="AQ227" i="4"/>
  <c r="AR227" i="4"/>
  <c r="AQ219" i="4"/>
  <c r="AR219" i="4"/>
  <c r="AQ234" i="4"/>
  <c r="AR234" i="4"/>
  <c r="AQ232" i="4"/>
  <c r="AR232" i="4"/>
  <c r="AQ228" i="4"/>
  <c r="AR228" i="4"/>
  <c r="AQ224" i="4"/>
  <c r="AR224" i="4"/>
  <c r="AQ220" i="4"/>
  <c r="AR220" i="4"/>
  <c r="AQ216" i="4"/>
  <c r="AR216" i="4"/>
  <c r="AP233" i="4"/>
  <c r="AP229" i="4"/>
  <c r="AP225" i="4"/>
  <c r="AP221" i="4"/>
  <c r="AP217" i="4"/>
  <c r="AP232" i="4"/>
  <c r="AP228" i="4"/>
  <c r="AP224" i="4"/>
  <c r="AP220" i="4"/>
  <c r="AP216" i="4"/>
  <c r="AP231" i="4"/>
  <c r="AP227" i="4"/>
  <c r="AP223" i="4"/>
  <c r="AP219" i="4"/>
  <c r="AP215" i="4"/>
  <c r="AP234" i="4"/>
  <c r="AP230" i="4"/>
  <c r="AP226" i="4"/>
  <c r="AP222" i="4"/>
  <c r="AP218" i="4"/>
  <c r="AP214" i="4"/>
  <c r="AP3" i="4"/>
  <c r="AP41" i="4"/>
  <c r="AP50" i="4"/>
  <c r="AP65" i="4"/>
  <c r="AP331" i="4"/>
  <c r="AP332" i="4"/>
  <c r="AP336" i="4"/>
  <c r="AO336" i="4"/>
  <c r="AO332" i="4"/>
  <c r="AO331" i="4"/>
  <c r="AO65" i="4"/>
  <c r="AO50" i="4"/>
  <c r="AO41" i="4"/>
  <c r="AO3" i="4"/>
  <c r="G35" i="4"/>
  <c r="F340" i="4"/>
  <c r="BJ339" i="4"/>
  <c r="G339" i="4"/>
  <c r="BJ338" i="4"/>
  <c r="G338" i="4"/>
  <c r="BJ337" i="4"/>
  <c r="G337" i="4"/>
  <c r="BJ336" i="4"/>
  <c r="AM336" i="4"/>
  <c r="AL336" i="4"/>
  <c r="AK336" i="4"/>
  <c r="AJ336" i="4"/>
  <c r="AI336" i="4"/>
  <c r="AH336" i="4"/>
  <c r="AG336" i="4"/>
  <c r="AF336" i="4"/>
  <c r="AE336" i="4"/>
  <c r="AD336" i="4"/>
  <c r="AC336" i="4"/>
  <c r="AB336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AZ333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Z332" i="4"/>
  <c r="Y332" i="4"/>
  <c r="X332" i="4"/>
  <c r="W332" i="4"/>
  <c r="V332" i="4"/>
  <c r="U332" i="4"/>
  <c r="T332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Z331" i="4"/>
  <c r="Y331" i="4"/>
  <c r="X331" i="4"/>
  <c r="W331" i="4"/>
  <c r="V331" i="4"/>
  <c r="U331" i="4"/>
  <c r="T331" i="4"/>
  <c r="BJ330" i="4"/>
  <c r="BG330" i="4" s="1"/>
  <c r="BJ329" i="4"/>
  <c r="BG329" i="4" s="1"/>
  <c r="BJ328" i="4"/>
  <c r="BG328" i="4" s="1"/>
  <c r="BJ327" i="4"/>
  <c r="BJ326" i="4"/>
  <c r="F326" i="4"/>
  <c r="G326" i="4" s="1"/>
  <c r="E326" i="4"/>
  <c r="D326" i="4"/>
  <c r="C326" i="4"/>
  <c r="B326" i="4"/>
  <c r="A326" i="4"/>
  <c r="BJ325" i="4"/>
  <c r="F325" i="4"/>
  <c r="G325" i="4" s="1"/>
  <c r="E325" i="4"/>
  <c r="D325" i="4"/>
  <c r="C325" i="4"/>
  <c r="B325" i="4"/>
  <c r="A325" i="4"/>
  <c r="BJ324" i="4"/>
  <c r="F324" i="4"/>
  <c r="G324" i="4" s="1"/>
  <c r="E324" i="4"/>
  <c r="D324" i="4"/>
  <c r="C324" i="4"/>
  <c r="B324" i="4"/>
  <c r="A324" i="4"/>
  <c r="BJ323" i="4"/>
  <c r="F323" i="4"/>
  <c r="G323" i="4" s="1"/>
  <c r="M323" i="4" s="1"/>
  <c r="E323" i="4"/>
  <c r="D323" i="4"/>
  <c r="C323" i="4"/>
  <c r="B323" i="4"/>
  <c r="A323" i="4"/>
  <c r="BJ322" i="4"/>
  <c r="F322" i="4"/>
  <c r="G322" i="4" s="1"/>
  <c r="E322" i="4"/>
  <c r="D322" i="4"/>
  <c r="C322" i="4"/>
  <c r="B322" i="4"/>
  <c r="A322" i="4"/>
  <c r="BJ321" i="4"/>
  <c r="F321" i="4"/>
  <c r="G321" i="4" s="1"/>
  <c r="E321" i="4"/>
  <c r="D321" i="4"/>
  <c r="C321" i="4"/>
  <c r="B321" i="4"/>
  <c r="A321" i="4"/>
  <c r="BJ320" i="4"/>
  <c r="F320" i="4"/>
  <c r="G320" i="4" s="1"/>
  <c r="E320" i="4"/>
  <c r="D320" i="4"/>
  <c r="C320" i="4"/>
  <c r="B320" i="4"/>
  <c r="A320" i="4"/>
  <c r="BJ319" i="4"/>
  <c r="F319" i="4"/>
  <c r="G319" i="4" s="1"/>
  <c r="N319" i="4" s="1"/>
  <c r="E319" i="4"/>
  <c r="D319" i="4"/>
  <c r="C319" i="4"/>
  <c r="B319" i="4"/>
  <c r="A319" i="4"/>
  <c r="BJ318" i="4"/>
  <c r="F318" i="4"/>
  <c r="G318" i="4" s="1"/>
  <c r="E318" i="4"/>
  <c r="D318" i="4"/>
  <c r="C318" i="4"/>
  <c r="B318" i="4"/>
  <c r="A318" i="4"/>
  <c r="BJ317" i="4"/>
  <c r="F317" i="4"/>
  <c r="G317" i="4" s="1"/>
  <c r="E317" i="4"/>
  <c r="D317" i="4"/>
  <c r="C317" i="4"/>
  <c r="B317" i="4"/>
  <c r="A317" i="4"/>
  <c r="BJ316" i="4"/>
  <c r="F316" i="4"/>
  <c r="G316" i="4" s="1"/>
  <c r="E316" i="4"/>
  <c r="D316" i="4"/>
  <c r="C316" i="4"/>
  <c r="B316" i="4"/>
  <c r="A316" i="4"/>
  <c r="BJ315" i="4"/>
  <c r="F315" i="4"/>
  <c r="G315" i="4" s="1"/>
  <c r="J315" i="4" s="1"/>
  <c r="E315" i="4"/>
  <c r="D315" i="4"/>
  <c r="C315" i="4"/>
  <c r="B315" i="4"/>
  <c r="A315" i="4"/>
  <c r="BJ314" i="4"/>
  <c r="F314" i="4"/>
  <c r="G314" i="4" s="1"/>
  <c r="E314" i="4"/>
  <c r="D314" i="4"/>
  <c r="C314" i="4"/>
  <c r="B314" i="4"/>
  <c r="A314" i="4"/>
  <c r="BJ313" i="4"/>
  <c r="F313" i="4"/>
  <c r="G313" i="4" s="1"/>
  <c r="E313" i="4"/>
  <c r="D313" i="4"/>
  <c r="C313" i="4"/>
  <c r="B313" i="4"/>
  <c r="A313" i="4"/>
  <c r="BJ312" i="4"/>
  <c r="F312" i="4"/>
  <c r="G312" i="4" s="1"/>
  <c r="E312" i="4"/>
  <c r="D312" i="4"/>
  <c r="C312" i="4"/>
  <c r="B312" i="4"/>
  <c r="A312" i="4"/>
  <c r="BJ311" i="4"/>
  <c r="F311" i="4"/>
  <c r="E311" i="4"/>
  <c r="D311" i="4"/>
  <c r="C311" i="4"/>
  <c r="B311" i="4"/>
  <c r="A311" i="4"/>
  <c r="BJ310" i="4"/>
  <c r="AA310" i="4"/>
  <c r="G310" i="4"/>
  <c r="N310" i="4" s="1"/>
  <c r="BJ309" i="4"/>
  <c r="AA309" i="4"/>
  <c r="G309" i="4"/>
  <c r="L309" i="4" s="1"/>
  <c r="BJ308" i="4"/>
  <c r="AA308" i="4"/>
  <c r="G308" i="4"/>
  <c r="BJ307" i="4"/>
  <c r="AA307" i="4"/>
  <c r="G307" i="4"/>
  <c r="L307" i="4" s="1"/>
  <c r="BJ306" i="4"/>
  <c r="AA306" i="4"/>
  <c r="G306" i="4"/>
  <c r="BJ305" i="4"/>
  <c r="AA305" i="4"/>
  <c r="G305" i="4"/>
  <c r="K305" i="4" s="1"/>
  <c r="BJ304" i="4"/>
  <c r="AA304" i="4"/>
  <c r="G304" i="4"/>
  <c r="J304" i="4" s="1"/>
  <c r="BJ303" i="4"/>
  <c r="AA303" i="4"/>
  <c r="G303" i="4"/>
  <c r="K303" i="4" s="1"/>
  <c r="BJ302" i="4"/>
  <c r="AA302" i="4"/>
  <c r="G302" i="4"/>
  <c r="J302" i="4" s="1"/>
  <c r="BJ301" i="4"/>
  <c r="AA301" i="4"/>
  <c r="G301" i="4"/>
  <c r="K301" i="4" s="1"/>
  <c r="BJ300" i="4"/>
  <c r="AA300" i="4"/>
  <c r="G300" i="4"/>
  <c r="J300" i="4" s="1"/>
  <c r="BJ299" i="4"/>
  <c r="AA299" i="4"/>
  <c r="G299" i="4"/>
  <c r="K299" i="4" s="1"/>
  <c r="BJ298" i="4"/>
  <c r="AA298" i="4"/>
  <c r="G298" i="4"/>
  <c r="BJ297" i="4"/>
  <c r="AA297" i="4"/>
  <c r="G297" i="4"/>
  <c r="BJ296" i="4"/>
  <c r="AA296" i="4"/>
  <c r="G296" i="4"/>
  <c r="BJ295" i="4"/>
  <c r="AA295" i="4"/>
  <c r="G295" i="4"/>
  <c r="K295" i="4" s="1"/>
  <c r="BJ294" i="4"/>
  <c r="AA294" i="4"/>
  <c r="G294" i="4"/>
  <c r="BJ293" i="4"/>
  <c r="AA293" i="4"/>
  <c r="G293" i="4"/>
  <c r="K293" i="4" s="1"/>
  <c r="BJ292" i="4"/>
  <c r="AA292" i="4"/>
  <c r="G292" i="4"/>
  <c r="L292" i="4" s="1"/>
  <c r="BJ291" i="4"/>
  <c r="AA291" i="4"/>
  <c r="G291" i="4"/>
  <c r="K291" i="4" s="1"/>
  <c r="BJ290" i="4"/>
  <c r="AA290" i="4"/>
  <c r="G290" i="4"/>
  <c r="L290" i="4" s="1"/>
  <c r="BJ289" i="4"/>
  <c r="AA289" i="4"/>
  <c r="G289" i="4"/>
  <c r="BJ288" i="4"/>
  <c r="AA288" i="4"/>
  <c r="G288" i="4"/>
  <c r="K288" i="4" s="1"/>
  <c r="BJ287" i="4"/>
  <c r="AA287" i="4"/>
  <c r="G287" i="4"/>
  <c r="L287" i="4" s="1"/>
  <c r="BJ286" i="4"/>
  <c r="AA286" i="4"/>
  <c r="G286" i="4"/>
  <c r="I286" i="4" s="1"/>
  <c r="BJ285" i="4"/>
  <c r="AA285" i="4"/>
  <c r="G285" i="4"/>
  <c r="K285" i="4" s="1"/>
  <c r="BJ284" i="4"/>
  <c r="AA284" i="4"/>
  <c r="G284" i="4"/>
  <c r="K284" i="4" s="1"/>
  <c r="BJ283" i="4"/>
  <c r="AA283" i="4"/>
  <c r="G283" i="4"/>
  <c r="L283" i="4" s="1"/>
  <c r="BJ282" i="4"/>
  <c r="AA282" i="4"/>
  <c r="G282" i="4"/>
  <c r="I282" i="4" s="1"/>
  <c r="BJ281" i="4"/>
  <c r="AA281" i="4"/>
  <c r="G281" i="4"/>
  <c r="BJ280" i="4"/>
  <c r="AA280" i="4"/>
  <c r="G280" i="4"/>
  <c r="K280" i="4" s="1"/>
  <c r="BJ279" i="4"/>
  <c r="AA279" i="4"/>
  <c r="G279" i="4"/>
  <c r="L279" i="4" s="1"/>
  <c r="BJ278" i="4"/>
  <c r="AA278" i="4"/>
  <c r="G278" i="4"/>
  <c r="I278" i="4" s="1"/>
  <c r="BJ277" i="4"/>
  <c r="AA277" i="4"/>
  <c r="G277" i="4"/>
  <c r="K277" i="4" s="1"/>
  <c r="BJ276" i="4"/>
  <c r="AA276" i="4"/>
  <c r="G276" i="4"/>
  <c r="K276" i="4" s="1"/>
  <c r="BJ275" i="4"/>
  <c r="AA275" i="4"/>
  <c r="G275" i="4"/>
  <c r="L275" i="4" s="1"/>
  <c r="BJ274" i="4"/>
  <c r="AA274" i="4"/>
  <c r="G274" i="4"/>
  <c r="I274" i="4" s="1"/>
  <c r="BJ273" i="4"/>
  <c r="AA273" i="4"/>
  <c r="G273" i="4"/>
  <c r="BJ272" i="4"/>
  <c r="AA272" i="4"/>
  <c r="G272" i="4"/>
  <c r="BJ271" i="4"/>
  <c r="AA271" i="4"/>
  <c r="G271" i="4"/>
  <c r="L271" i="4" s="1"/>
  <c r="BJ270" i="4"/>
  <c r="AA270" i="4"/>
  <c r="G270" i="4"/>
  <c r="BJ269" i="4"/>
  <c r="AA269" i="4"/>
  <c r="G269" i="4"/>
  <c r="K269" i="4" s="1"/>
  <c r="BJ268" i="4"/>
  <c r="AA268" i="4"/>
  <c r="G268" i="4"/>
  <c r="BJ267" i="4"/>
  <c r="AA267" i="4"/>
  <c r="G267" i="4"/>
  <c r="L267" i="4" s="1"/>
  <c r="BJ266" i="4"/>
  <c r="AA266" i="4"/>
  <c r="G266" i="4"/>
  <c r="I266" i="4" s="1"/>
  <c r="BJ265" i="4"/>
  <c r="AA265" i="4"/>
  <c r="G265" i="4"/>
  <c r="BJ264" i="4"/>
  <c r="AA264" i="4"/>
  <c r="G264" i="4"/>
  <c r="K264" i="4" s="1"/>
  <c r="BJ263" i="4"/>
  <c r="AA263" i="4"/>
  <c r="G263" i="4"/>
  <c r="L263" i="4" s="1"/>
  <c r="BJ262" i="4"/>
  <c r="AA262" i="4"/>
  <c r="G262" i="4"/>
  <c r="I262" i="4" s="1"/>
  <c r="BJ261" i="4"/>
  <c r="AA261" i="4"/>
  <c r="G261" i="4"/>
  <c r="K261" i="4" s="1"/>
  <c r="BJ260" i="4"/>
  <c r="AA260" i="4"/>
  <c r="G260" i="4"/>
  <c r="BJ259" i="4"/>
  <c r="AA259" i="4"/>
  <c r="G259" i="4"/>
  <c r="L259" i="4" s="1"/>
  <c r="BJ258" i="4"/>
  <c r="AA258" i="4"/>
  <c r="G258" i="4"/>
  <c r="I258" i="4" s="1"/>
  <c r="BJ257" i="4"/>
  <c r="AA257" i="4"/>
  <c r="G257" i="4"/>
  <c r="BJ256" i="4"/>
  <c r="AA256" i="4"/>
  <c r="G256" i="4"/>
  <c r="BJ255" i="4"/>
  <c r="AA255" i="4"/>
  <c r="G255" i="4"/>
  <c r="L255" i="4" s="1"/>
  <c r="BJ254" i="4"/>
  <c r="AA254" i="4"/>
  <c r="G254" i="4"/>
  <c r="I254" i="4" s="1"/>
  <c r="BJ253" i="4"/>
  <c r="AA253" i="4"/>
  <c r="G253" i="4"/>
  <c r="BJ212" i="4"/>
  <c r="BB212" i="4" s="1"/>
  <c r="BJ211" i="4"/>
  <c r="G211" i="4"/>
  <c r="BG211" i="4" s="1"/>
  <c r="BJ210" i="4"/>
  <c r="G210" i="4"/>
  <c r="BJ209" i="4"/>
  <c r="G209" i="4"/>
  <c r="BG209" i="4" s="1"/>
  <c r="BJ208" i="4"/>
  <c r="G208" i="4"/>
  <c r="BJ207" i="4"/>
  <c r="G207" i="4"/>
  <c r="BG207" i="4" s="1"/>
  <c r="BJ206" i="4"/>
  <c r="G206" i="4"/>
  <c r="BJ205" i="4"/>
  <c r="G205" i="4"/>
  <c r="BG205" i="4" s="1"/>
  <c r="BJ204" i="4"/>
  <c r="G204" i="4"/>
  <c r="BJ203" i="4"/>
  <c r="G203" i="4"/>
  <c r="BG203" i="4" s="1"/>
  <c r="BJ202" i="4"/>
  <c r="G202" i="4"/>
  <c r="BJ201" i="4"/>
  <c r="G201" i="4"/>
  <c r="BG201" i="4" s="1"/>
  <c r="BJ200" i="4"/>
  <c r="G200" i="4"/>
  <c r="BJ199" i="4"/>
  <c r="G199" i="4"/>
  <c r="BG199" i="4" s="1"/>
  <c r="BJ198" i="4"/>
  <c r="G198" i="4"/>
  <c r="BJ197" i="4"/>
  <c r="G197" i="4"/>
  <c r="BG197" i="4" s="1"/>
  <c r="BJ196" i="4"/>
  <c r="G196" i="4"/>
  <c r="BJ195" i="4"/>
  <c r="F195" i="4"/>
  <c r="F250" i="4" s="1"/>
  <c r="B25" i="5" s="1"/>
  <c r="E195" i="4"/>
  <c r="D195" i="4"/>
  <c r="C195" i="4"/>
  <c r="B195" i="4"/>
  <c r="A195" i="4"/>
  <c r="BJ194" i="4"/>
  <c r="G194" i="4"/>
  <c r="BJ193" i="4"/>
  <c r="G193" i="4"/>
  <c r="BJ192" i="4"/>
  <c r="G192" i="4"/>
  <c r="BJ191" i="4"/>
  <c r="G191" i="4"/>
  <c r="BJ190" i="4"/>
  <c r="G190" i="4"/>
  <c r="BJ189" i="4"/>
  <c r="G189" i="4"/>
  <c r="BJ188" i="4"/>
  <c r="G188" i="4"/>
  <c r="BJ187" i="4"/>
  <c r="G187" i="4"/>
  <c r="BJ186" i="4"/>
  <c r="G186" i="4"/>
  <c r="BJ185" i="4"/>
  <c r="G185" i="4"/>
  <c r="BJ184" i="4"/>
  <c r="G184" i="4"/>
  <c r="BJ183" i="4"/>
  <c r="G183" i="4"/>
  <c r="BJ182" i="4"/>
  <c r="G182" i="4"/>
  <c r="BJ181" i="4"/>
  <c r="G181" i="4"/>
  <c r="BJ180" i="4"/>
  <c r="G180" i="4"/>
  <c r="BJ179" i="4"/>
  <c r="G179" i="4"/>
  <c r="BJ178" i="4"/>
  <c r="G178" i="4"/>
  <c r="BJ177" i="4"/>
  <c r="G177" i="4"/>
  <c r="BJ176" i="4"/>
  <c r="G176" i="4"/>
  <c r="BJ175" i="4"/>
  <c r="G175" i="4"/>
  <c r="BJ174" i="4"/>
  <c r="G174" i="4"/>
  <c r="BJ173" i="4"/>
  <c r="G173" i="4"/>
  <c r="BJ172" i="4"/>
  <c r="G172" i="4"/>
  <c r="BJ171" i="4"/>
  <c r="G171" i="4"/>
  <c r="BJ170" i="4"/>
  <c r="G170" i="4"/>
  <c r="BJ169" i="4"/>
  <c r="G169" i="4"/>
  <c r="BJ168" i="4"/>
  <c r="G168" i="4"/>
  <c r="BJ167" i="4"/>
  <c r="G167" i="4"/>
  <c r="BJ166" i="4"/>
  <c r="G166" i="4"/>
  <c r="BJ165" i="4"/>
  <c r="G165" i="4"/>
  <c r="BJ164" i="4"/>
  <c r="G164" i="4"/>
  <c r="BJ163" i="4"/>
  <c r="G163" i="4"/>
  <c r="BJ162" i="4"/>
  <c r="G162" i="4"/>
  <c r="BJ161" i="4"/>
  <c r="G161" i="4"/>
  <c r="BJ160" i="4"/>
  <c r="G160" i="4"/>
  <c r="BJ159" i="4"/>
  <c r="G159" i="4"/>
  <c r="BJ158" i="4"/>
  <c r="G158" i="4"/>
  <c r="BJ157" i="4"/>
  <c r="G157" i="4"/>
  <c r="BJ156" i="4"/>
  <c r="G156" i="4"/>
  <c r="BJ155" i="4"/>
  <c r="G155" i="4"/>
  <c r="BJ154" i="4"/>
  <c r="G154" i="4"/>
  <c r="BJ153" i="4"/>
  <c r="G153" i="4"/>
  <c r="BJ152" i="4"/>
  <c r="G152" i="4"/>
  <c r="BJ151" i="4"/>
  <c r="G151" i="4"/>
  <c r="BJ150" i="4"/>
  <c r="G150" i="4"/>
  <c r="BJ149" i="4"/>
  <c r="G149" i="4"/>
  <c r="BJ148" i="4"/>
  <c r="G148" i="4"/>
  <c r="BJ147" i="4"/>
  <c r="G147" i="4"/>
  <c r="BJ146" i="4"/>
  <c r="G146" i="4"/>
  <c r="BJ145" i="4"/>
  <c r="G145" i="4"/>
  <c r="BJ144" i="4"/>
  <c r="G144" i="4"/>
  <c r="BJ143" i="4"/>
  <c r="G143" i="4"/>
  <c r="BJ142" i="4"/>
  <c r="G142" i="4"/>
  <c r="BJ141" i="4"/>
  <c r="G141" i="4"/>
  <c r="BJ140" i="4"/>
  <c r="G140" i="4"/>
  <c r="BJ139" i="4"/>
  <c r="G139" i="4"/>
  <c r="BJ138" i="4"/>
  <c r="G138" i="4"/>
  <c r="BJ137" i="4"/>
  <c r="G137" i="4"/>
  <c r="BJ136" i="4"/>
  <c r="G136" i="4"/>
  <c r="BJ135" i="4"/>
  <c r="G135" i="4"/>
  <c r="BJ134" i="4"/>
  <c r="G134" i="4"/>
  <c r="BJ133" i="4"/>
  <c r="G133" i="4"/>
  <c r="BJ132" i="4"/>
  <c r="G132" i="4"/>
  <c r="BJ131" i="4"/>
  <c r="G131" i="4"/>
  <c r="BJ130" i="4"/>
  <c r="G130" i="4"/>
  <c r="BJ129" i="4"/>
  <c r="G129" i="4"/>
  <c r="BJ128" i="4"/>
  <c r="G128" i="4"/>
  <c r="BJ127" i="4"/>
  <c r="G127" i="4"/>
  <c r="BJ126" i="4"/>
  <c r="G126" i="4"/>
  <c r="BJ125" i="4"/>
  <c r="G125" i="4"/>
  <c r="BJ124" i="4"/>
  <c r="G124" i="4"/>
  <c r="BJ123" i="4"/>
  <c r="G123" i="4"/>
  <c r="BJ122" i="4"/>
  <c r="G122" i="4"/>
  <c r="BJ121" i="4"/>
  <c r="G121" i="4"/>
  <c r="BJ120" i="4"/>
  <c r="G120" i="4"/>
  <c r="BJ119" i="4"/>
  <c r="G119" i="4"/>
  <c r="BJ118" i="4"/>
  <c r="G118" i="4"/>
  <c r="BJ117" i="4"/>
  <c r="G117" i="4"/>
  <c r="BJ116" i="4"/>
  <c r="G116" i="4"/>
  <c r="BJ115" i="4"/>
  <c r="G115" i="4"/>
  <c r="BJ114" i="4"/>
  <c r="G114" i="4"/>
  <c r="BJ113" i="4"/>
  <c r="G113" i="4"/>
  <c r="BJ112" i="4"/>
  <c r="G112" i="4"/>
  <c r="BJ111" i="4"/>
  <c r="G111" i="4"/>
  <c r="BJ110" i="4"/>
  <c r="G110" i="4"/>
  <c r="BJ109" i="4"/>
  <c r="G109" i="4"/>
  <c r="BJ108" i="4"/>
  <c r="G108" i="4"/>
  <c r="BJ107" i="4"/>
  <c r="G107" i="4"/>
  <c r="BJ106" i="4"/>
  <c r="G106" i="4"/>
  <c r="BJ105" i="4"/>
  <c r="G105" i="4"/>
  <c r="BJ104" i="4"/>
  <c r="G104" i="4"/>
  <c r="BJ103" i="4"/>
  <c r="G103" i="4"/>
  <c r="BJ102" i="4"/>
  <c r="G102" i="4"/>
  <c r="BJ101" i="4"/>
  <c r="G101" i="4"/>
  <c r="BJ100" i="4"/>
  <c r="G100" i="4"/>
  <c r="BJ99" i="4"/>
  <c r="G99" i="4"/>
  <c r="BJ98" i="4"/>
  <c r="G98" i="4"/>
  <c r="BJ97" i="4"/>
  <c r="G97" i="4"/>
  <c r="BJ96" i="4"/>
  <c r="G96" i="4"/>
  <c r="BJ95" i="4"/>
  <c r="G95" i="4"/>
  <c r="BJ94" i="4"/>
  <c r="G94" i="4"/>
  <c r="BJ93" i="4"/>
  <c r="G93" i="4"/>
  <c r="BJ92" i="4"/>
  <c r="G92" i="4"/>
  <c r="BJ91" i="4"/>
  <c r="G91" i="4"/>
  <c r="BJ90" i="4"/>
  <c r="G90" i="4"/>
  <c r="BJ89" i="4"/>
  <c r="G89" i="4"/>
  <c r="BJ88" i="4"/>
  <c r="G88" i="4"/>
  <c r="BJ87" i="4"/>
  <c r="G87" i="4"/>
  <c r="BJ86" i="4"/>
  <c r="G86" i="4"/>
  <c r="BJ85" i="4"/>
  <c r="G85" i="4"/>
  <c r="BJ84" i="4"/>
  <c r="G84" i="4"/>
  <c r="BJ83" i="4"/>
  <c r="G83" i="4"/>
  <c r="BJ82" i="4"/>
  <c r="G82" i="4"/>
  <c r="BJ81" i="4"/>
  <c r="G81" i="4"/>
  <c r="BJ80" i="4"/>
  <c r="G80" i="4"/>
  <c r="BJ79" i="4"/>
  <c r="G79" i="4"/>
  <c r="BJ78" i="4"/>
  <c r="G78" i="4"/>
  <c r="BJ77" i="4"/>
  <c r="G77" i="4"/>
  <c r="BJ76" i="4"/>
  <c r="G76" i="4"/>
  <c r="BJ75" i="4"/>
  <c r="G75" i="4"/>
  <c r="BJ74" i="4"/>
  <c r="G74" i="4"/>
  <c r="BJ73" i="4"/>
  <c r="G73" i="4"/>
  <c r="BJ72" i="4"/>
  <c r="G72" i="4"/>
  <c r="BJ71" i="4"/>
  <c r="G71" i="4"/>
  <c r="BJ70" i="4"/>
  <c r="G70" i="4"/>
  <c r="BJ69" i="4"/>
  <c r="G69" i="4"/>
  <c r="BJ68" i="4"/>
  <c r="G68" i="4"/>
  <c r="BJ67" i="4"/>
  <c r="G67" i="4"/>
  <c r="BJ66" i="4"/>
  <c r="G66" i="4"/>
  <c r="BJ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Z65" i="4"/>
  <c r="Y65" i="4"/>
  <c r="X65" i="4"/>
  <c r="W65" i="4"/>
  <c r="V65" i="4"/>
  <c r="U65" i="4"/>
  <c r="T65" i="4"/>
  <c r="S65" i="4"/>
  <c r="R65" i="4"/>
  <c r="Q65" i="4"/>
  <c r="P65" i="4"/>
  <c r="O65" i="4"/>
  <c r="F63" i="4"/>
  <c r="B21" i="5" s="1"/>
  <c r="BJ62" i="4"/>
  <c r="G62" i="4"/>
  <c r="BJ61" i="4"/>
  <c r="G61" i="4"/>
  <c r="BJ60" i="4"/>
  <c r="G60" i="4"/>
  <c r="BJ59" i="4"/>
  <c r="G59" i="4"/>
  <c r="BJ58" i="4"/>
  <c r="G58" i="4"/>
  <c r="BJ57" i="4"/>
  <c r="G57" i="4"/>
  <c r="BJ56" i="4"/>
  <c r="G56" i="4"/>
  <c r="BJ55" i="4"/>
  <c r="G55" i="4"/>
  <c r="BJ54" i="4"/>
  <c r="G54" i="4"/>
  <c r="BJ53" i="4"/>
  <c r="G53" i="4"/>
  <c r="BJ52" i="4"/>
  <c r="G52" i="4"/>
  <c r="BJ51" i="4"/>
  <c r="G51" i="4"/>
  <c r="BJ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Z50" i="4"/>
  <c r="Y50" i="4"/>
  <c r="X50" i="4"/>
  <c r="W50" i="4"/>
  <c r="V50" i="4"/>
  <c r="U50" i="4"/>
  <c r="T50" i="4"/>
  <c r="S50" i="4"/>
  <c r="R50" i="4"/>
  <c r="Q50" i="4"/>
  <c r="P50" i="4"/>
  <c r="O50" i="4"/>
  <c r="B17" i="5"/>
  <c r="BJ47" i="4"/>
  <c r="G47" i="4"/>
  <c r="BJ46" i="4"/>
  <c r="G46" i="4"/>
  <c r="BJ45" i="4"/>
  <c r="G45" i="4"/>
  <c r="BJ44" i="4"/>
  <c r="G44" i="4"/>
  <c r="BJ43" i="4"/>
  <c r="G43" i="4"/>
  <c r="BJ42" i="4"/>
  <c r="G42" i="4"/>
  <c r="BJ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Z41" i="4"/>
  <c r="Y41" i="4"/>
  <c r="X41" i="4"/>
  <c r="W41" i="4"/>
  <c r="V41" i="4"/>
  <c r="U41" i="4"/>
  <c r="T41" i="4"/>
  <c r="S41" i="4"/>
  <c r="R41" i="4"/>
  <c r="Q41" i="4"/>
  <c r="P41" i="4"/>
  <c r="O41" i="4"/>
  <c r="BJ35" i="4"/>
  <c r="BJ34" i="4"/>
  <c r="G34" i="4"/>
  <c r="BG34" i="4" s="1"/>
  <c r="BJ33" i="4"/>
  <c r="G33" i="4"/>
  <c r="BJ32" i="4"/>
  <c r="G32" i="4"/>
  <c r="BG32" i="4" s="1"/>
  <c r="BJ31" i="4"/>
  <c r="G31" i="4"/>
  <c r="BJ30" i="4"/>
  <c r="G30" i="4"/>
  <c r="BG30" i="4" s="1"/>
  <c r="BJ29" i="4"/>
  <c r="BJ28" i="4"/>
  <c r="G28" i="4"/>
  <c r="BJ27" i="4"/>
  <c r="E27" i="4"/>
  <c r="D27" i="4"/>
  <c r="C27" i="4"/>
  <c r="B27" i="4"/>
  <c r="A27" i="4"/>
  <c r="BJ26" i="4"/>
  <c r="F26" i="4"/>
  <c r="E26" i="4"/>
  <c r="D26" i="4"/>
  <c r="C26" i="4"/>
  <c r="B26" i="4"/>
  <c r="A26" i="4"/>
  <c r="BJ25" i="4"/>
  <c r="G25" i="4"/>
  <c r="BJ24" i="4"/>
  <c r="G24" i="4"/>
  <c r="BJ23" i="4"/>
  <c r="G23" i="4"/>
  <c r="BJ22" i="4"/>
  <c r="G22" i="4"/>
  <c r="BJ21" i="4"/>
  <c r="G21" i="4"/>
  <c r="BJ20" i="4"/>
  <c r="G20" i="4"/>
  <c r="BJ19" i="4"/>
  <c r="G19" i="4"/>
  <c r="BJ18" i="4"/>
  <c r="G18" i="4"/>
  <c r="BJ17" i="4"/>
  <c r="G17" i="4"/>
  <c r="BJ16" i="4"/>
  <c r="G16" i="4"/>
  <c r="BJ15" i="4"/>
  <c r="G15" i="4"/>
  <c r="BJ14" i="4"/>
  <c r="G14" i="4"/>
  <c r="BJ13" i="4"/>
  <c r="G13" i="4"/>
  <c r="BJ12" i="4"/>
  <c r="G12" i="4"/>
  <c r="BJ11" i="4"/>
  <c r="G11" i="4"/>
  <c r="BJ10" i="4"/>
  <c r="G10" i="4"/>
  <c r="BJ9" i="4"/>
  <c r="G9" i="4"/>
  <c r="BJ8" i="4"/>
  <c r="G8" i="4"/>
  <c r="BJ7" i="4"/>
  <c r="G7" i="4"/>
  <c r="BJ6" i="4"/>
  <c r="G6" i="4"/>
  <c r="BJ5" i="4"/>
  <c r="G5" i="4"/>
  <c r="BJ4" i="4"/>
  <c r="G4" i="4"/>
  <c r="BJ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BG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G23" i="4" l="1"/>
  <c r="BG25" i="4"/>
  <c r="BG31" i="4"/>
  <c r="BG33" i="4"/>
  <c r="BG196" i="4"/>
  <c r="BG198" i="4"/>
  <c r="BG200" i="4"/>
  <c r="BG202" i="4"/>
  <c r="BG204" i="4"/>
  <c r="BG206" i="4"/>
  <c r="BG208" i="4"/>
  <c r="BG210" i="4"/>
  <c r="BG22" i="4"/>
  <c r="BG24" i="4"/>
  <c r="B6" i="5"/>
  <c r="BG28" i="4"/>
  <c r="BG62" i="4"/>
  <c r="BG63" i="4" s="1"/>
  <c r="AW21" i="5" s="1"/>
  <c r="BG334" i="4"/>
  <c r="AW12" i="5" s="1"/>
  <c r="BF29" i="4"/>
  <c r="BG29" i="4"/>
  <c r="BG35" i="4"/>
  <c r="BG212" i="4"/>
  <c r="H4" i="4"/>
  <c r="BF22" i="4"/>
  <c r="BF24" i="4"/>
  <c r="BF30" i="4"/>
  <c r="BF32" i="4"/>
  <c r="BF34" i="4"/>
  <c r="BF197" i="4"/>
  <c r="BF199" i="4"/>
  <c r="BF201" i="4"/>
  <c r="BF203" i="4"/>
  <c r="BF205" i="4"/>
  <c r="BF207" i="4"/>
  <c r="BF209" i="4"/>
  <c r="BF211" i="4"/>
  <c r="BE330" i="4"/>
  <c r="BF330" i="4"/>
  <c r="BE27" i="4"/>
  <c r="BF27" i="4"/>
  <c r="BE28" i="4"/>
  <c r="BF28" i="4"/>
  <c r="BE62" i="4"/>
  <c r="BE63" i="4" s="1"/>
  <c r="AU21" i="5" s="1"/>
  <c r="BF62" i="4"/>
  <c r="BF63" i="4" s="1"/>
  <c r="AV21" i="5" s="1"/>
  <c r="BF23" i="4"/>
  <c r="BF25" i="4"/>
  <c r="BF31" i="4"/>
  <c r="BF33" i="4"/>
  <c r="BE196" i="4"/>
  <c r="BF196" i="4"/>
  <c r="BF198" i="4"/>
  <c r="BF200" i="4"/>
  <c r="BF202" i="4"/>
  <c r="BF204" i="4"/>
  <c r="BF206" i="4"/>
  <c r="BF208" i="4"/>
  <c r="BF210" i="4"/>
  <c r="BE328" i="4"/>
  <c r="BF328" i="4"/>
  <c r="BE329" i="4"/>
  <c r="BF329" i="4"/>
  <c r="BF35" i="4"/>
  <c r="BF212" i="4"/>
  <c r="BD29" i="4"/>
  <c r="BE29" i="4"/>
  <c r="BE35" i="4"/>
  <c r="BE212" i="4"/>
  <c r="P45" i="2"/>
  <c r="M5" i="3"/>
  <c r="BE22" i="4"/>
  <c r="BE24" i="4"/>
  <c r="BE30" i="4"/>
  <c r="BE32" i="4"/>
  <c r="BE34" i="4"/>
  <c r="BE197" i="4"/>
  <c r="BE199" i="4"/>
  <c r="BE201" i="4"/>
  <c r="BE203" i="4"/>
  <c r="BE205" i="4"/>
  <c r="BE207" i="4"/>
  <c r="BE209" i="4"/>
  <c r="BE211" i="4"/>
  <c r="BD196" i="4"/>
  <c r="BD198" i="4"/>
  <c r="BE198" i="4"/>
  <c r="BD200" i="4"/>
  <c r="BE200" i="4"/>
  <c r="BD202" i="4"/>
  <c r="BE202" i="4"/>
  <c r="BD204" i="4"/>
  <c r="BE204" i="4"/>
  <c r="BD206" i="4"/>
  <c r="BE206" i="4"/>
  <c r="BD208" i="4"/>
  <c r="BE208" i="4"/>
  <c r="BD210" i="4"/>
  <c r="BE210" i="4"/>
  <c r="BD23" i="4"/>
  <c r="BE23" i="4"/>
  <c r="BD25" i="4"/>
  <c r="BE25" i="4"/>
  <c r="BD31" i="4"/>
  <c r="BE31" i="4"/>
  <c r="BD33" i="4"/>
  <c r="BE33" i="4"/>
  <c r="BD28" i="4"/>
  <c r="BC328" i="4"/>
  <c r="BD328" i="4"/>
  <c r="BC330" i="4"/>
  <c r="BD330" i="4"/>
  <c r="AZ45" i="4"/>
  <c r="AZ51" i="4"/>
  <c r="AZ55" i="4"/>
  <c r="AZ59" i="4"/>
  <c r="BC329" i="4"/>
  <c r="BD329" i="4"/>
  <c r="BD35" i="4"/>
  <c r="BD212" i="4"/>
  <c r="BB62" i="4"/>
  <c r="BC62" i="4"/>
  <c r="BC63" i="4" s="1"/>
  <c r="AS21" i="5" s="1"/>
  <c r="BD62" i="4"/>
  <c r="BD63" i="4" s="1"/>
  <c r="AT21" i="5" s="1"/>
  <c r="BK213" i="4"/>
  <c r="G48" i="4"/>
  <c r="BC197" i="4"/>
  <c r="BD197" i="4"/>
  <c r="BC199" i="4"/>
  <c r="BD199" i="4"/>
  <c r="BC201" i="4"/>
  <c r="BD201" i="4"/>
  <c r="BC203" i="4"/>
  <c r="BD203" i="4"/>
  <c r="BC205" i="4"/>
  <c r="BD205" i="4"/>
  <c r="BC207" i="4"/>
  <c r="BD207" i="4"/>
  <c r="BC209" i="4"/>
  <c r="BD209" i="4"/>
  <c r="BC211" i="4"/>
  <c r="BD211" i="4"/>
  <c r="BC22" i="4"/>
  <c r="BD22" i="4"/>
  <c r="BC34" i="4"/>
  <c r="BD34" i="4"/>
  <c r="BC27" i="4"/>
  <c r="BD27" i="4"/>
  <c r="BC24" i="4"/>
  <c r="BD24" i="4"/>
  <c r="BC30" i="4"/>
  <c r="BD30" i="4"/>
  <c r="BC32" i="4"/>
  <c r="BD32" i="4"/>
  <c r="BC23" i="4"/>
  <c r="BC25" i="4"/>
  <c r="BC31" i="4"/>
  <c r="BC33" i="4"/>
  <c r="BC196" i="4"/>
  <c r="BC198" i="4"/>
  <c r="BC200" i="4"/>
  <c r="BC202" i="4"/>
  <c r="BC204" i="4"/>
  <c r="BC206" i="4"/>
  <c r="BC208" i="4"/>
  <c r="BC210" i="4"/>
  <c r="BC35" i="4"/>
  <c r="BB29" i="4"/>
  <c r="BC29" i="4"/>
  <c r="BC212" i="4"/>
  <c r="BA331" i="4"/>
  <c r="BB28" i="4"/>
  <c r="BC28" i="4"/>
  <c r="AZ69" i="4"/>
  <c r="AZ73" i="4"/>
  <c r="AZ77" i="4"/>
  <c r="AZ81" i="4"/>
  <c r="AZ85" i="4"/>
  <c r="BA332" i="4"/>
  <c r="BA336" i="4"/>
  <c r="AZ89" i="4"/>
  <c r="AZ93" i="4"/>
  <c r="AZ97" i="4"/>
  <c r="AZ101" i="4"/>
  <c r="AZ105" i="4"/>
  <c r="AZ109" i="4"/>
  <c r="AZ113" i="4"/>
  <c r="AZ117" i="4"/>
  <c r="AZ121" i="4"/>
  <c r="AZ125" i="4"/>
  <c r="AZ129" i="4"/>
  <c r="AZ133" i="4"/>
  <c r="AZ43" i="4"/>
  <c r="AZ47" i="4"/>
  <c r="AZ53" i="4"/>
  <c r="AZ57" i="4"/>
  <c r="AZ61" i="4"/>
  <c r="AZ67" i="4"/>
  <c r="AZ71" i="4"/>
  <c r="AZ75" i="4"/>
  <c r="AZ79" i="4"/>
  <c r="AZ83" i="4"/>
  <c r="AZ87" i="4"/>
  <c r="AZ91" i="4"/>
  <c r="AZ95" i="4"/>
  <c r="AZ99" i="4"/>
  <c r="AZ103" i="4"/>
  <c r="AZ107" i="4"/>
  <c r="AZ111" i="4"/>
  <c r="AZ115" i="4"/>
  <c r="AZ119" i="4"/>
  <c r="AZ123" i="4"/>
  <c r="AZ127" i="4"/>
  <c r="AZ131" i="4"/>
  <c r="G26" i="4"/>
  <c r="AZ5" i="4"/>
  <c r="AZ7" i="4"/>
  <c r="AZ9" i="4"/>
  <c r="AZ11" i="4"/>
  <c r="AZ13" i="4"/>
  <c r="AZ15" i="4"/>
  <c r="AZ17" i="4"/>
  <c r="AZ19" i="4"/>
  <c r="AZ21" i="4"/>
  <c r="AZ23" i="4"/>
  <c r="BB23" i="4"/>
  <c r="BB25" i="4"/>
  <c r="BB31" i="4"/>
  <c r="BB33" i="4"/>
  <c r="AZ196" i="4"/>
  <c r="BB196" i="4"/>
  <c r="AZ198" i="4"/>
  <c r="BB198" i="4"/>
  <c r="AZ200" i="4"/>
  <c r="BB200" i="4"/>
  <c r="AZ202" i="4"/>
  <c r="BB202" i="4"/>
  <c r="AZ204" i="4"/>
  <c r="BB204" i="4"/>
  <c r="AZ206" i="4"/>
  <c r="BB206" i="4"/>
  <c r="AZ208" i="4"/>
  <c r="BB208" i="4"/>
  <c r="AZ210" i="4"/>
  <c r="BB210" i="4"/>
  <c r="BA41" i="4"/>
  <c r="AZ135" i="4"/>
  <c r="AZ328" i="4"/>
  <c r="T328" i="4"/>
  <c r="X328" i="4"/>
  <c r="AC328" i="4"/>
  <c r="AG328" i="4"/>
  <c r="AK328" i="4"/>
  <c r="U328" i="4"/>
  <c r="Y328" i="4"/>
  <c r="AD328" i="4"/>
  <c r="AH328" i="4"/>
  <c r="AL328" i="4"/>
  <c r="V328" i="4"/>
  <c r="Z328" i="4"/>
  <c r="AE328" i="4"/>
  <c r="AI328" i="4"/>
  <c r="AM328" i="4"/>
  <c r="BB328" i="4"/>
  <c r="W328" i="4"/>
  <c r="AO328" i="4"/>
  <c r="AB328" i="4"/>
  <c r="S328" i="4"/>
  <c r="AF328" i="4"/>
  <c r="AJ328" i="4"/>
  <c r="AZ330" i="4"/>
  <c r="BB330" i="4"/>
  <c r="AZ27" i="4"/>
  <c r="BB27" i="4"/>
  <c r="AZ4" i="4"/>
  <c r="AZ6" i="4"/>
  <c r="AZ8" i="4"/>
  <c r="AZ10" i="4"/>
  <c r="AZ12" i="4"/>
  <c r="AZ14" i="4"/>
  <c r="AZ16" i="4"/>
  <c r="AZ18" i="4"/>
  <c r="AZ20" i="4"/>
  <c r="AZ22" i="4"/>
  <c r="BB22" i="4"/>
  <c r="AZ24" i="4"/>
  <c r="BB24" i="4"/>
  <c r="BB30" i="4"/>
  <c r="BB32" i="4"/>
  <c r="BB34" i="4"/>
  <c r="BB197" i="4"/>
  <c r="BB199" i="4"/>
  <c r="BB201" i="4"/>
  <c r="BB203" i="4"/>
  <c r="BB205" i="4"/>
  <c r="BB207" i="4"/>
  <c r="BB209" i="4"/>
  <c r="BB211" i="4"/>
  <c r="K253" i="4"/>
  <c r="AZ329" i="4"/>
  <c r="BB329" i="4"/>
  <c r="BB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29" i="4"/>
  <c r="AZ31" i="4"/>
  <c r="AZ33" i="4"/>
  <c r="BA65" i="4"/>
  <c r="AZ177" i="4"/>
  <c r="AZ179" i="4"/>
  <c r="AZ181" i="4"/>
  <c r="AZ183" i="4"/>
  <c r="AZ185" i="4"/>
  <c r="AZ187" i="4"/>
  <c r="AZ189" i="4"/>
  <c r="AZ191" i="4"/>
  <c r="AZ193" i="4"/>
  <c r="AQ212" i="4"/>
  <c r="AZ212" i="4"/>
  <c r="AZ35" i="4"/>
  <c r="BA3" i="4"/>
  <c r="AZ28" i="4"/>
  <c r="AZ30" i="4"/>
  <c r="AZ32" i="4"/>
  <c r="AZ34" i="4"/>
  <c r="AZ197" i="4"/>
  <c r="AZ199" i="4"/>
  <c r="AZ201" i="4"/>
  <c r="AZ203" i="4"/>
  <c r="AZ205" i="4"/>
  <c r="AZ207" i="4"/>
  <c r="AZ209" i="4"/>
  <c r="AZ211" i="4"/>
  <c r="BA226" i="4"/>
  <c r="AZ25" i="4"/>
  <c r="AZ42" i="4"/>
  <c r="AZ44" i="4"/>
  <c r="AZ46" i="4"/>
  <c r="AZ52" i="4"/>
  <c r="AZ54" i="4"/>
  <c r="AZ56" i="4"/>
  <c r="AZ58" i="4"/>
  <c r="AZ60" i="4"/>
  <c r="AZ62" i="4"/>
  <c r="AZ66" i="4"/>
  <c r="AZ68" i="4"/>
  <c r="AZ70" i="4"/>
  <c r="AZ72" i="4"/>
  <c r="AZ74" i="4"/>
  <c r="AZ76" i="4"/>
  <c r="AZ78" i="4"/>
  <c r="AZ80" i="4"/>
  <c r="AZ82" i="4"/>
  <c r="AZ84" i="4"/>
  <c r="AZ86" i="4"/>
  <c r="AZ88" i="4"/>
  <c r="AZ90" i="4"/>
  <c r="AZ92" i="4"/>
  <c r="AZ94" i="4"/>
  <c r="AZ96" i="4"/>
  <c r="AZ98" i="4"/>
  <c r="AZ100" i="4"/>
  <c r="AZ102" i="4"/>
  <c r="AZ104" i="4"/>
  <c r="AZ106" i="4"/>
  <c r="AZ108" i="4"/>
  <c r="AZ110" i="4"/>
  <c r="AZ112" i="4"/>
  <c r="AZ114" i="4"/>
  <c r="AZ116" i="4"/>
  <c r="AZ118" i="4"/>
  <c r="AZ120" i="4"/>
  <c r="AZ122" i="4"/>
  <c r="AZ124" i="4"/>
  <c r="AZ126" i="4"/>
  <c r="AZ128" i="4"/>
  <c r="AZ130" i="4"/>
  <c r="AZ132" i="4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174" i="4"/>
  <c r="AZ176" i="4"/>
  <c r="AZ178" i="4"/>
  <c r="AZ180" i="4"/>
  <c r="AZ182" i="4"/>
  <c r="AZ184" i="4"/>
  <c r="AZ186" i="4"/>
  <c r="AZ188" i="4"/>
  <c r="AZ190" i="4"/>
  <c r="AZ192" i="4"/>
  <c r="AZ194" i="4"/>
  <c r="BA50" i="4"/>
  <c r="BA214" i="4"/>
  <c r="BA230" i="4"/>
  <c r="BA223" i="4"/>
  <c r="BA220" i="4"/>
  <c r="BA217" i="4"/>
  <c r="BA233" i="4"/>
  <c r="AZ340" i="4"/>
  <c r="AP30" i="5" s="1"/>
  <c r="BA218" i="4"/>
  <c r="BA234" i="4"/>
  <c r="BA227" i="4"/>
  <c r="BA224" i="4"/>
  <c r="BA221" i="4"/>
  <c r="BA222" i="4"/>
  <c r="BA215" i="4"/>
  <c r="BA231" i="4"/>
  <c r="BA228" i="4"/>
  <c r="BA225" i="4"/>
  <c r="BA219" i="4"/>
  <c r="BA216" i="4"/>
  <c r="BA232" i="4"/>
  <c r="BA229" i="4"/>
  <c r="AY42" i="4"/>
  <c r="AN336" i="4"/>
  <c r="AX32" i="4"/>
  <c r="AY32" i="4"/>
  <c r="AX199" i="4"/>
  <c r="AY199" i="4"/>
  <c r="AX203" i="4"/>
  <c r="AY203" i="4"/>
  <c r="AX209" i="4"/>
  <c r="AY209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4" i="4"/>
  <c r="AY54" i="4"/>
  <c r="AX58" i="4"/>
  <c r="AY58" i="4"/>
  <c r="AX62" i="4"/>
  <c r="AY62" i="4"/>
  <c r="AX66" i="4"/>
  <c r="AY66" i="4"/>
  <c r="AX68" i="4"/>
  <c r="AY68" i="4"/>
  <c r="AX74" i="4"/>
  <c r="AY74" i="4"/>
  <c r="AX78" i="4"/>
  <c r="AY78" i="4"/>
  <c r="AX82" i="4"/>
  <c r="AY82" i="4"/>
  <c r="AX86" i="4"/>
  <c r="AY86" i="4"/>
  <c r="AX88" i="4"/>
  <c r="AY88" i="4"/>
  <c r="AX92" i="4"/>
  <c r="AY92" i="4"/>
  <c r="AX96" i="4"/>
  <c r="AY96" i="4"/>
  <c r="AX100" i="4"/>
  <c r="AY100" i="4"/>
  <c r="AX104" i="4"/>
  <c r="AY104" i="4"/>
  <c r="AX110" i="4"/>
  <c r="AY110" i="4"/>
  <c r="AX114" i="4"/>
  <c r="AY114" i="4"/>
  <c r="AX118" i="4"/>
  <c r="AY118" i="4"/>
  <c r="AX122" i="4"/>
  <c r="AY122" i="4"/>
  <c r="AX126" i="4"/>
  <c r="AY126" i="4"/>
  <c r="AX130" i="4"/>
  <c r="AY130" i="4"/>
  <c r="AX134" i="4"/>
  <c r="AY134" i="4"/>
  <c r="AX138" i="4"/>
  <c r="AY138" i="4"/>
  <c r="AX142" i="4"/>
  <c r="AY142" i="4"/>
  <c r="AX146" i="4"/>
  <c r="AY146" i="4"/>
  <c r="AX150" i="4"/>
  <c r="AY150" i="4"/>
  <c r="AX154" i="4"/>
  <c r="AY154" i="4"/>
  <c r="AX158" i="4"/>
  <c r="AY158" i="4"/>
  <c r="AX162" i="4"/>
  <c r="AY162" i="4"/>
  <c r="AX166" i="4"/>
  <c r="AY166" i="4"/>
  <c r="AX168" i="4"/>
  <c r="AY168" i="4"/>
  <c r="AX172" i="4"/>
  <c r="AY172" i="4"/>
  <c r="AX174" i="4"/>
  <c r="AY174" i="4"/>
  <c r="AX178" i="4"/>
  <c r="AY178" i="4"/>
  <c r="AX182" i="4"/>
  <c r="AY182" i="4"/>
  <c r="AX186" i="4"/>
  <c r="AY186" i="4"/>
  <c r="AX192" i="4"/>
  <c r="AY192" i="4"/>
  <c r="AY328" i="4"/>
  <c r="AX328" i="4"/>
  <c r="AX29" i="4"/>
  <c r="AY29" i="4"/>
  <c r="AX31" i="4"/>
  <c r="AY31" i="4"/>
  <c r="AX33" i="4"/>
  <c r="AY33" i="4"/>
  <c r="AX196" i="4"/>
  <c r="AY196" i="4"/>
  <c r="AX198" i="4"/>
  <c r="AY198" i="4"/>
  <c r="AX200" i="4"/>
  <c r="AY200" i="4"/>
  <c r="AX202" i="4"/>
  <c r="AY202" i="4"/>
  <c r="AX204" i="4"/>
  <c r="AY204" i="4"/>
  <c r="AX206" i="4"/>
  <c r="AY206" i="4"/>
  <c r="AX208" i="4"/>
  <c r="AY208" i="4"/>
  <c r="AX210" i="4"/>
  <c r="AY210" i="4"/>
  <c r="AY329" i="4"/>
  <c r="AX329" i="4"/>
  <c r="AX333" i="4"/>
  <c r="AY333" i="4"/>
  <c r="AY212" i="4"/>
  <c r="AX28" i="4"/>
  <c r="AY28" i="4"/>
  <c r="AX30" i="4"/>
  <c r="AY30" i="4"/>
  <c r="AX34" i="4"/>
  <c r="AY34" i="4"/>
  <c r="AX197" i="4"/>
  <c r="AY197" i="4"/>
  <c r="AX201" i="4"/>
  <c r="AY201" i="4"/>
  <c r="AX205" i="4"/>
  <c r="AY205" i="4"/>
  <c r="AX207" i="4"/>
  <c r="AY207" i="4"/>
  <c r="AX211" i="4"/>
  <c r="AY211" i="4"/>
  <c r="AX5" i="4"/>
  <c r="AY5" i="4"/>
  <c r="AX9" i="4"/>
  <c r="AY9" i="4"/>
  <c r="AX13" i="4"/>
  <c r="AY13" i="4"/>
  <c r="AX17" i="4"/>
  <c r="AY17" i="4"/>
  <c r="AX23" i="4"/>
  <c r="AY23" i="4"/>
  <c r="AX44" i="4"/>
  <c r="AY44" i="4"/>
  <c r="AX46" i="4"/>
  <c r="AY46" i="4"/>
  <c r="AX52" i="4"/>
  <c r="AY52" i="4"/>
  <c r="AX56" i="4"/>
  <c r="AY56" i="4"/>
  <c r="AX60" i="4"/>
  <c r="AY60" i="4"/>
  <c r="AX70" i="4"/>
  <c r="AY70" i="4"/>
  <c r="AX72" i="4"/>
  <c r="AY72" i="4"/>
  <c r="AX76" i="4"/>
  <c r="AY76" i="4"/>
  <c r="AX80" i="4"/>
  <c r="AY80" i="4"/>
  <c r="AX84" i="4"/>
  <c r="AY84" i="4"/>
  <c r="AX90" i="4"/>
  <c r="AY90" i="4"/>
  <c r="AX94" i="4"/>
  <c r="AY94" i="4"/>
  <c r="AX98" i="4"/>
  <c r="AY98" i="4"/>
  <c r="AX102" i="4"/>
  <c r="AY102" i="4"/>
  <c r="AX106" i="4"/>
  <c r="AY106" i="4"/>
  <c r="AX108" i="4"/>
  <c r="AY108" i="4"/>
  <c r="AX112" i="4"/>
  <c r="AY112" i="4"/>
  <c r="AX116" i="4"/>
  <c r="AY116" i="4"/>
  <c r="AX120" i="4"/>
  <c r="AY120" i="4"/>
  <c r="AX124" i="4"/>
  <c r="AY124" i="4"/>
  <c r="AX128" i="4"/>
  <c r="AY128" i="4"/>
  <c r="AX132" i="4"/>
  <c r="AY132" i="4"/>
  <c r="AX136" i="4"/>
  <c r="AY136" i="4"/>
  <c r="AX140" i="4"/>
  <c r="AY140" i="4"/>
  <c r="AX144" i="4"/>
  <c r="AY144" i="4"/>
  <c r="AX148" i="4"/>
  <c r="AY148" i="4"/>
  <c r="AX152" i="4"/>
  <c r="AY152" i="4"/>
  <c r="AX156" i="4"/>
  <c r="AY156" i="4"/>
  <c r="AX160" i="4"/>
  <c r="AY160" i="4"/>
  <c r="AX164" i="4"/>
  <c r="AY164" i="4"/>
  <c r="AX170" i="4"/>
  <c r="AY170" i="4"/>
  <c r="AX176" i="4"/>
  <c r="AY176" i="4"/>
  <c r="AX180" i="4"/>
  <c r="AY180" i="4"/>
  <c r="AX184" i="4"/>
  <c r="AY184" i="4"/>
  <c r="AX188" i="4"/>
  <c r="AY188" i="4"/>
  <c r="AX190" i="4"/>
  <c r="AY190" i="4"/>
  <c r="AX194" i="4"/>
  <c r="AY194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3" i="4"/>
  <c r="AY43" i="4"/>
  <c r="AX45" i="4"/>
  <c r="AY45" i="4"/>
  <c r="AX47" i="4"/>
  <c r="AY47" i="4"/>
  <c r="AX51" i="4"/>
  <c r="AY51" i="4"/>
  <c r="AX53" i="4"/>
  <c r="AY53" i="4"/>
  <c r="AX55" i="4"/>
  <c r="AY55" i="4"/>
  <c r="AX57" i="4"/>
  <c r="AY57" i="4"/>
  <c r="AX59" i="4"/>
  <c r="AY59" i="4"/>
  <c r="AX61" i="4"/>
  <c r="AY61" i="4"/>
  <c r="AX67" i="4"/>
  <c r="AY67" i="4"/>
  <c r="AX69" i="4"/>
  <c r="AY69" i="4"/>
  <c r="AX71" i="4"/>
  <c r="AY71" i="4"/>
  <c r="AX73" i="4"/>
  <c r="AY73" i="4"/>
  <c r="AX75" i="4"/>
  <c r="AY75" i="4"/>
  <c r="AX77" i="4"/>
  <c r="AY77" i="4"/>
  <c r="AX79" i="4"/>
  <c r="AY79" i="4"/>
  <c r="AX81" i="4"/>
  <c r="AY81" i="4"/>
  <c r="AX83" i="4"/>
  <c r="AY83" i="4"/>
  <c r="AX85" i="4"/>
  <c r="AY85" i="4"/>
  <c r="AX87" i="4"/>
  <c r="AY87" i="4"/>
  <c r="AX89" i="4"/>
  <c r="AY89" i="4"/>
  <c r="AX91" i="4"/>
  <c r="AY91" i="4"/>
  <c r="AX93" i="4"/>
  <c r="AY93" i="4"/>
  <c r="AX95" i="4"/>
  <c r="AY95" i="4"/>
  <c r="AX97" i="4"/>
  <c r="AY97" i="4"/>
  <c r="AX99" i="4"/>
  <c r="AY99" i="4"/>
  <c r="AX101" i="4"/>
  <c r="AY101" i="4"/>
  <c r="AX103" i="4"/>
  <c r="AY103" i="4"/>
  <c r="AX105" i="4"/>
  <c r="AY105" i="4"/>
  <c r="AX107" i="4"/>
  <c r="AY107" i="4"/>
  <c r="AX109" i="4"/>
  <c r="AY109" i="4"/>
  <c r="AX111" i="4"/>
  <c r="AY111" i="4"/>
  <c r="AX113" i="4"/>
  <c r="AY113" i="4"/>
  <c r="AX115" i="4"/>
  <c r="AY115" i="4"/>
  <c r="AX117" i="4"/>
  <c r="AY117" i="4"/>
  <c r="AX119" i="4"/>
  <c r="AY119" i="4"/>
  <c r="AX121" i="4"/>
  <c r="AY121" i="4"/>
  <c r="AX123" i="4"/>
  <c r="AY123" i="4"/>
  <c r="AX125" i="4"/>
  <c r="AY125" i="4"/>
  <c r="AX127" i="4"/>
  <c r="AY127" i="4"/>
  <c r="AX129" i="4"/>
  <c r="AY129" i="4"/>
  <c r="AX131" i="4"/>
  <c r="AY131" i="4"/>
  <c r="AX133" i="4"/>
  <c r="AY133" i="4"/>
  <c r="AX135" i="4"/>
  <c r="AY135" i="4"/>
  <c r="AX137" i="4"/>
  <c r="AY137" i="4"/>
  <c r="AX139" i="4"/>
  <c r="AY139" i="4"/>
  <c r="AX141" i="4"/>
  <c r="AY141" i="4"/>
  <c r="AX143" i="4"/>
  <c r="AY143" i="4"/>
  <c r="AX145" i="4"/>
  <c r="AY145" i="4"/>
  <c r="AX147" i="4"/>
  <c r="AY147" i="4"/>
  <c r="AX149" i="4"/>
  <c r="AY149" i="4"/>
  <c r="AX151" i="4"/>
  <c r="AY151" i="4"/>
  <c r="AX153" i="4"/>
  <c r="AY153" i="4"/>
  <c r="AX155" i="4"/>
  <c r="AY155" i="4"/>
  <c r="AX157" i="4"/>
  <c r="AY157" i="4"/>
  <c r="AX159" i="4"/>
  <c r="AY159" i="4"/>
  <c r="AX161" i="4"/>
  <c r="AY161" i="4"/>
  <c r="AX163" i="4"/>
  <c r="AY163" i="4"/>
  <c r="AX165" i="4"/>
  <c r="AY165" i="4"/>
  <c r="AX167" i="4"/>
  <c r="AY167" i="4"/>
  <c r="AX169" i="4"/>
  <c r="AY169" i="4"/>
  <c r="AX171" i="4"/>
  <c r="AY171" i="4"/>
  <c r="AX173" i="4"/>
  <c r="AY173" i="4"/>
  <c r="AX175" i="4"/>
  <c r="AY175" i="4"/>
  <c r="AX177" i="4"/>
  <c r="AY177" i="4"/>
  <c r="AX179" i="4"/>
  <c r="AY179" i="4"/>
  <c r="AX181" i="4"/>
  <c r="AY181" i="4"/>
  <c r="AX183" i="4"/>
  <c r="AY183" i="4"/>
  <c r="AX185" i="4"/>
  <c r="AY185" i="4"/>
  <c r="AX187" i="4"/>
  <c r="AY187" i="4"/>
  <c r="AX189" i="4"/>
  <c r="AY189" i="4"/>
  <c r="AX191" i="4"/>
  <c r="AY191" i="4"/>
  <c r="AX193" i="4"/>
  <c r="AY193" i="4"/>
  <c r="AY330" i="4"/>
  <c r="AX330" i="4"/>
  <c r="AX35" i="4"/>
  <c r="AY35" i="4"/>
  <c r="AX212" i="4"/>
  <c r="AX42" i="4"/>
  <c r="AW329" i="4"/>
  <c r="AW330" i="4"/>
  <c r="AW328" i="4"/>
  <c r="AW197" i="4"/>
  <c r="AW203" i="4"/>
  <c r="AW207" i="4"/>
  <c r="AW201" i="4"/>
  <c r="AW209" i="4"/>
  <c r="AW199" i="4"/>
  <c r="AW205" i="4"/>
  <c r="AW211" i="4"/>
  <c r="AW333" i="4"/>
  <c r="Q11" i="2"/>
  <c r="I21" i="2"/>
  <c r="L46" i="2"/>
  <c r="AW28" i="4"/>
  <c r="AW30" i="4"/>
  <c r="AW32" i="4"/>
  <c r="AW34" i="4"/>
  <c r="L21" i="2"/>
  <c r="Q46" i="2"/>
  <c r="AW194" i="4"/>
  <c r="AW27" i="4"/>
  <c r="P16" i="2"/>
  <c r="AW196" i="4"/>
  <c r="AW198" i="4"/>
  <c r="AW200" i="4"/>
  <c r="AW202" i="4"/>
  <c r="AW204" i="4"/>
  <c r="AW206" i="4"/>
  <c r="AW208" i="4"/>
  <c r="AW210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42" i="4"/>
  <c r="AW42" i="4"/>
  <c r="AV44" i="4"/>
  <c r="AW44" i="4"/>
  <c r="AV46" i="4"/>
  <c r="AW46" i="4"/>
  <c r="AV52" i="4"/>
  <c r="AW52" i="4"/>
  <c r="AV54" i="4"/>
  <c r="AW54" i="4"/>
  <c r="AV56" i="4"/>
  <c r="AW56" i="4"/>
  <c r="AV58" i="4"/>
  <c r="AW58" i="4"/>
  <c r="AV60" i="4"/>
  <c r="AW60" i="4"/>
  <c r="AV62" i="4"/>
  <c r="AW62" i="4"/>
  <c r="AV66" i="4"/>
  <c r="AW66" i="4"/>
  <c r="AV68" i="4"/>
  <c r="AW68" i="4"/>
  <c r="AV70" i="4"/>
  <c r="AW70" i="4"/>
  <c r="AV72" i="4"/>
  <c r="AW72" i="4"/>
  <c r="AV74" i="4"/>
  <c r="AW74" i="4"/>
  <c r="AV76" i="4"/>
  <c r="AW76" i="4"/>
  <c r="AV78" i="4"/>
  <c r="AW78" i="4"/>
  <c r="AV80" i="4"/>
  <c r="AW80" i="4"/>
  <c r="AV82" i="4"/>
  <c r="AW82" i="4"/>
  <c r="AV84" i="4"/>
  <c r="AW84" i="4"/>
  <c r="AV86" i="4"/>
  <c r="AW86" i="4"/>
  <c r="AV88" i="4"/>
  <c r="AW88" i="4"/>
  <c r="AV90" i="4"/>
  <c r="AW90" i="4"/>
  <c r="AV92" i="4"/>
  <c r="AW92" i="4"/>
  <c r="AV94" i="4"/>
  <c r="AW94" i="4"/>
  <c r="AV96" i="4"/>
  <c r="AW96" i="4"/>
  <c r="AV98" i="4"/>
  <c r="AW98" i="4"/>
  <c r="AV100" i="4"/>
  <c r="AW100" i="4"/>
  <c r="AV102" i="4"/>
  <c r="AW102" i="4"/>
  <c r="AV104" i="4"/>
  <c r="AW104" i="4"/>
  <c r="AV106" i="4"/>
  <c r="AW106" i="4"/>
  <c r="AV108" i="4"/>
  <c r="AW108" i="4"/>
  <c r="AV110" i="4"/>
  <c r="AW110" i="4"/>
  <c r="AV112" i="4"/>
  <c r="AW112" i="4"/>
  <c r="AV114" i="4"/>
  <c r="AW114" i="4"/>
  <c r="AV116" i="4"/>
  <c r="AW116" i="4"/>
  <c r="AV118" i="4"/>
  <c r="AW118" i="4"/>
  <c r="AV120" i="4"/>
  <c r="AW120" i="4"/>
  <c r="AV122" i="4"/>
  <c r="AW122" i="4"/>
  <c r="AV124" i="4"/>
  <c r="AW124" i="4"/>
  <c r="AV126" i="4"/>
  <c r="AW126" i="4"/>
  <c r="AV128" i="4"/>
  <c r="AW128" i="4"/>
  <c r="AV130" i="4"/>
  <c r="AW130" i="4"/>
  <c r="AV132" i="4"/>
  <c r="AW132" i="4"/>
  <c r="AV134" i="4"/>
  <c r="AW134" i="4"/>
  <c r="AV136" i="4"/>
  <c r="AW136" i="4"/>
  <c r="AV138" i="4"/>
  <c r="AW138" i="4"/>
  <c r="AV140" i="4"/>
  <c r="AW140" i="4"/>
  <c r="AV142" i="4"/>
  <c r="AW142" i="4"/>
  <c r="AV144" i="4"/>
  <c r="AW144" i="4"/>
  <c r="AV146" i="4"/>
  <c r="AW146" i="4"/>
  <c r="AV148" i="4"/>
  <c r="AW148" i="4"/>
  <c r="AV150" i="4"/>
  <c r="AW150" i="4"/>
  <c r="AV152" i="4"/>
  <c r="AW152" i="4"/>
  <c r="AV154" i="4"/>
  <c r="AW154" i="4"/>
  <c r="AV156" i="4"/>
  <c r="AW156" i="4"/>
  <c r="AV158" i="4"/>
  <c r="AW158" i="4"/>
  <c r="AV160" i="4"/>
  <c r="AW160" i="4"/>
  <c r="AV162" i="4"/>
  <c r="AW162" i="4"/>
  <c r="AV164" i="4"/>
  <c r="AW164" i="4"/>
  <c r="AV166" i="4"/>
  <c r="AW166" i="4"/>
  <c r="AV168" i="4"/>
  <c r="AW168" i="4"/>
  <c r="AV170" i="4"/>
  <c r="AW170" i="4"/>
  <c r="AV172" i="4"/>
  <c r="AW172" i="4"/>
  <c r="AV174" i="4"/>
  <c r="AW174" i="4"/>
  <c r="AV176" i="4"/>
  <c r="AW176" i="4"/>
  <c r="AV178" i="4"/>
  <c r="AW178" i="4"/>
  <c r="AV180" i="4"/>
  <c r="AW180" i="4"/>
  <c r="AV182" i="4"/>
  <c r="AW182" i="4"/>
  <c r="AV184" i="4"/>
  <c r="AW184" i="4"/>
  <c r="AV186" i="4"/>
  <c r="AW186" i="4"/>
  <c r="AV188" i="4"/>
  <c r="AW188" i="4"/>
  <c r="AV190" i="4"/>
  <c r="AW190" i="4"/>
  <c r="AV192" i="4"/>
  <c r="AW192" i="4"/>
  <c r="AW29" i="4"/>
  <c r="AW31" i="4"/>
  <c r="AW33" i="4"/>
  <c r="AW212" i="4"/>
  <c r="AW4" i="4"/>
  <c r="AW6" i="4"/>
  <c r="AW8" i="4"/>
  <c r="AW10" i="4"/>
  <c r="AW12" i="4"/>
  <c r="AW14" i="4"/>
  <c r="AW16" i="4"/>
  <c r="AW18" i="4"/>
  <c r="AW20" i="4"/>
  <c r="AW22" i="4"/>
  <c r="AW24" i="4"/>
  <c r="AW43" i="4"/>
  <c r="AW45" i="4"/>
  <c r="AW47" i="4"/>
  <c r="AW51" i="4"/>
  <c r="AW53" i="4"/>
  <c r="AW55" i="4"/>
  <c r="AW57" i="4"/>
  <c r="AW59" i="4"/>
  <c r="AW61" i="4"/>
  <c r="AW67" i="4"/>
  <c r="AW69" i="4"/>
  <c r="AW71" i="4"/>
  <c r="AW73" i="4"/>
  <c r="AW75" i="4"/>
  <c r="AW77" i="4"/>
  <c r="AW79" i="4"/>
  <c r="AW81" i="4"/>
  <c r="AW83" i="4"/>
  <c r="AW85" i="4"/>
  <c r="AW87" i="4"/>
  <c r="AW89" i="4"/>
  <c r="AW91" i="4"/>
  <c r="AW93" i="4"/>
  <c r="AW95" i="4"/>
  <c r="AW97" i="4"/>
  <c r="AW99" i="4"/>
  <c r="AW101" i="4"/>
  <c r="AW103" i="4"/>
  <c r="AW105" i="4"/>
  <c r="AW107" i="4"/>
  <c r="AW109" i="4"/>
  <c r="AW111" i="4"/>
  <c r="AW113" i="4"/>
  <c r="AW115" i="4"/>
  <c r="AW117" i="4"/>
  <c r="AW119" i="4"/>
  <c r="AW121" i="4"/>
  <c r="AW123" i="4"/>
  <c r="AW125" i="4"/>
  <c r="AW127" i="4"/>
  <c r="AW129" i="4"/>
  <c r="AW131" i="4"/>
  <c r="AW133" i="4"/>
  <c r="AW135" i="4"/>
  <c r="AW137" i="4"/>
  <c r="AW139" i="4"/>
  <c r="AW141" i="4"/>
  <c r="AW143" i="4"/>
  <c r="AW145" i="4"/>
  <c r="AW147" i="4"/>
  <c r="AW149" i="4"/>
  <c r="AW151" i="4"/>
  <c r="AW153" i="4"/>
  <c r="AW155" i="4"/>
  <c r="AW157" i="4"/>
  <c r="AW159" i="4"/>
  <c r="AW161" i="4"/>
  <c r="AW163" i="4"/>
  <c r="AW165" i="4"/>
  <c r="AW167" i="4"/>
  <c r="AW169" i="4"/>
  <c r="AW171" i="4"/>
  <c r="AW173" i="4"/>
  <c r="AW175" i="4"/>
  <c r="AW177" i="4"/>
  <c r="AW179" i="4"/>
  <c r="AW181" i="4"/>
  <c r="AW183" i="4"/>
  <c r="AW185" i="4"/>
  <c r="AW187" i="4"/>
  <c r="AW189" i="4"/>
  <c r="AW191" i="4"/>
  <c r="AW193" i="4"/>
  <c r="AW35" i="4"/>
  <c r="AV27" i="4"/>
  <c r="AV194" i="4"/>
  <c r="AU328" i="4"/>
  <c r="AV328" i="4"/>
  <c r="AU329" i="4"/>
  <c r="AV329" i="4"/>
  <c r="AV4" i="4"/>
  <c r="AV117" i="4"/>
  <c r="AV119" i="4"/>
  <c r="AV121" i="4"/>
  <c r="AV123" i="4"/>
  <c r="AV125" i="4"/>
  <c r="AV127" i="4"/>
  <c r="AV129" i="4"/>
  <c r="AV131" i="4"/>
  <c r="AV133" i="4"/>
  <c r="AV135" i="4"/>
  <c r="AV137" i="4"/>
  <c r="AV139" i="4"/>
  <c r="AV141" i="4"/>
  <c r="AV143" i="4"/>
  <c r="AV145" i="4"/>
  <c r="AV147" i="4"/>
  <c r="AV149" i="4"/>
  <c r="AV151" i="4"/>
  <c r="AV153" i="4"/>
  <c r="AV155" i="4"/>
  <c r="AV157" i="4"/>
  <c r="AV159" i="4"/>
  <c r="AV161" i="4"/>
  <c r="AV163" i="4"/>
  <c r="AV165" i="4"/>
  <c r="AV167" i="4"/>
  <c r="AV169" i="4"/>
  <c r="AV171" i="4"/>
  <c r="AV173" i="4"/>
  <c r="AV175" i="4"/>
  <c r="AV177" i="4"/>
  <c r="AV179" i="4"/>
  <c r="AV181" i="4"/>
  <c r="AV183" i="4"/>
  <c r="AV185" i="4"/>
  <c r="AV187" i="4"/>
  <c r="AV189" i="4"/>
  <c r="AV191" i="4"/>
  <c r="AV193" i="4"/>
  <c r="AU330" i="4"/>
  <c r="AV330" i="4"/>
  <c r="AV212" i="4"/>
  <c r="AU51" i="4"/>
  <c r="AV51" i="4"/>
  <c r="AU53" i="4"/>
  <c r="AV53" i="4"/>
  <c r="AU55" i="4"/>
  <c r="AV55" i="4"/>
  <c r="AU57" i="4"/>
  <c r="AV57" i="4"/>
  <c r="AU59" i="4"/>
  <c r="AV59" i="4"/>
  <c r="AU61" i="4"/>
  <c r="AV61" i="4"/>
  <c r="AU71" i="4"/>
  <c r="AV71" i="4"/>
  <c r="AU79" i="4"/>
  <c r="AV79" i="4"/>
  <c r="AU87" i="4"/>
  <c r="AV87" i="4"/>
  <c r="AU93" i="4"/>
  <c r="AV93" i="4"/>
  <c r="AU99" i="4"/>
  <c r="AV99" i="4"/>
  <c r="AU105" i="4"/>
  <c r="AV105" i="4"/>
  <c r="AU111" i="4"/>
  <c r="AV111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209" i="4"/>
  <c r="AV209" i="4"/>
  <c r="AU211" i="4"/>
  <c r="AV211" i="4"/>
  <c r="AU69" i="4"/>
  <c r="AV69" i="4"/>
  <c r="AU75" i="4"/>
  <c r="AV75" i="4"/>
  <c r="AU81" i="4"/>
  <c r="AV81" i="4"/>
  <c r="AU85" i="4"/>
  <c r="AV85" i="4"/>
  <c r="AU91" i="4"/>
  <c r="AV91" i="4"/>
  <c r="AU95" i="4"/>
  <c r="AV95" i="4"/>
  <c r="AU103" i="4"/>
  <c r="AV103" i="4"/>
  <c r="AU107" i="4"/>
  <c r="AV107" i="4"/>
  <c r="AU113" i="4"/>
  <c r="AV113" i="4"/>
  <c r="AU67" i="4"/>
  <c r="AV67" i="4"/>
  <c r="AU73" i="4"/>
  <c r="AV73" i="4"/>
  <c r="AU77" i="4"/>
  <c r="AV77" i="4"/>
  <c r="AU83" i="4"/>
  <c r="AV83" i="4"/>
  <c r="AU89" i="4"/>
  <c r="AV89" i="4"/>
  <c r="AU97" i="4"/>
  <c r="AV97" i="4"/>
  <c r="AU101" i="4"/>
  <c r="AV101" i="4"/>
  <c r="AU109" i="4"/>
  <c r="AV109" i="4"/>
  <c r="AU115" i="4"/>
  <c r="AV115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210" i="4"/>
  <c r="AV210" i="4"/>
  <c r="AU338" i="4"/>
  <c r="AU333" i="4"/>
  <c r="AV333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3" i="4"/>
  <c r="AV43" i="4"/>
  <c r="AU45" i="4"/>
  <c r="AV45" i="4"/>
  <c r="AU47" i="4"/>
  <c r="AV47" i="4"/>
  <c r="AU117" i="4"/>
  <c r="AU119" i="4"/>
  <c r="AU121" i="4"/>
  <c r="AU123" i="4"/>
  <c r="AU125" i="4"/>
  <c r="AU127" i="4"/>
  <c r="AU129" i="4"/>
  <c r="AU131" i="4"/>
  <c r="AV35" i="4"/>
  <c r="AV28" i="4"/>
  <c r="AV30" i="4"/>
  <c r="AV32" i="4"/>
  <c r="AV34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193" i="4"/>
  <c r="AU35" i="4"/>
  <c r="AU28" i="4"/>
  <c r="AU30" i="4"/>
  <c r="AU32" i="4"/>
  <c r="AU34" i="4"/>
  <c r="AU337" i="4"/>
  <c r="AU339" i="4"/>
  <c r="AU44" i="4"/>
  <c r="AU46" i="4"/>
  <c r="AU52" i="4"/>
  <c r="AU54" i="4"/>
  <c r="AU56" i="4"/>
  <c r="AU58" i="4"/>
  <c r="AU60" i="4"/>
  <c r="AU62" i="4"/>
  <c r="AU68" i="4"/>
  <c r="AU70" i="4"/>
  <c r="AU72" i="4"/>
  <c r="AU74" i="4"/>
  <c r="AU76" i="4"/>
  <c r="AU78" i="4"/>
  <c r="AU80" i="4"/>
  <c r="AU82" i="4"/>
  <c r="AU84" i="4"/>
  <c r="AU86" i="4"/>
  <c r="AU88" i="4"/>
  <c r="AU90" i="4"/>
  <c r="AU92" i="4"/>
  <c r="AU94" i="4"/>
  <c r="AU96" i="4"/>
  <c r="AU98" i="4"/>
  <c r="AU100" i="4"/>
  <c r="AU102" i="4"/>
  <c r="AU104" i="4"/>
  <c r="AU106" i="4"/>
  <c r="AU108" i="4"/>
  <c r="AU110" i="4"/>
  <c r="AU112" i="4"/>
  <c r="AU114" i="4"/>
  <c r="AU116" i="4"/>
  <c r="AU118" i="4"/>
  <c r="AU120" i="4"/>
  <c r="AU122" i="4"/>
  <c r="AU124" i="4"/>
  <c r="AU126" i="4"/>
  <c r="AU128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192" i="4"/>
  <c r="AU194" i="4"/>
  <c r="AU212" i="4"/>
  <c r="AU4" i="4"/>
  <c r="AT4" i="4"/>
  <c r="AT66" i="4"/>
  <c r="AU66" i="4"/>
  <c r="AT42" i="4"/>
  <c r="AU42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3" i="4"/>
  <c r="AT45" i="4"/>
  <c r="AT47" i="4"/>
  <c r="AT51" i="4"/>
  <c r="AT53" i="4"/>
  <c r="AT55" i="4"/>
  <c r="AT57" i="4"/>
  <c r="AT59" i="4"/>
  <c r="AT61" i="4"/>
  <c r="AT67" i="4"/>
  <c r="AT69" i="4"/>
  <c r="AT71" i="4"/>
  <c r="AT73" i="4"/>
  <c r="AT75" i="4"/>
  <c r="AT77" i="4"/>
  <c r="AT79" i="4"/>
  <c r="AT81" i="4"/>
  <c r="AT83" i="4"/>
  <c r="AT85" i="4"/>
  <c r="AT87" i="4"/>
  <c r="AT89" i="4"/>
  <c r="AT91" i="4"/>
  <c r="AT93" i="4"/>
  <c r="AT95" i="4"/>
  <c r="AT97" i="4"/>
  <c r="AT99" i="4"/>
  <c r="AT101" i="4"/>
  <c r="AT103" i="4"/>
  <c r="AT105" i="4"/>
  <c r="AT107" i="4"/>
  <c r="AT109" i="4"/>
  <c r="AT111" i="4"/>
  <c r="AT113" i="4"/>
  <c r="AT115" i="4"/>
  <c r="AT117" i="4"/>
  <c r="AT119" i="4"/>
  <c r="AT121" i="4"/>
  <c r="AT123" i="4"/>
  <c r="AT125" i="4"/>
  <c r="AT127" i="4"/>
  <c r="AT129" i="4"/>
  <c r="AT131" i="4"/>
  <c r="AT133" i="4"/>
  <c r="AT135" i="4"/>
  <c r="AT137" i="4"/>
  <c r="AT139" i="4"/>
  <c r="AT141" i="4"/>
  <c r="AT143" i="4"/>
  <c r="AT145" i="4"/>
  <c r="AT147" i="4"/>
  <c r="AT149" i="4"/>
  <c r="AT151" i="4"/>
  <c r="AT153" i="4"/>
  <c r="AT188" i="4"/>
  <c r="AT190" i="4"/>
  <c r="AT192" i="4"/>
  <c r="AT194" i="4"/>
  <c r="AS328" i="4"/>
  <c r="AT328" i="4"/>
  <c r="AT29" i="4"/>
  <c r="AT31" i="4"/>
  <c r="AT33" i="4"/>
  <c r="AS329" i="4"/>
  <c r="AT329" i="4"/>
  <c r="AT155" i="4"/>
  <c r="AT157" i="4"/>
  <c r="AT159" i="4"/>
  <c r="AT161" i="4"/>
  <c r="AT163" i="4"/>
  <c r="AT165" i="4"/>
  <c r="AT167" i="4"/>
  <c r="AT169" i="4"/>
  <c r="AT171" i="4"/>
  <c r="AT173" i="4"/>
  <c r="AT175" i="4"/>
  <c r="AT177" i="4"/>
  <c r="AT179" i="4"/>
  <c r="AT181" i="4"/>
  <c r="AT183" i="4"/>
  <c r="AT185" i="4"/>
  <c r="AT187" i="4"/>
  <c r="AT189" i="4"/>
  <c r="AT191" i="4"/>
  <c r="AT193" i="4"/>
  <c r="AS330" i="4"/>
  <c r="AT330" i="4"/>
  <c r="AT35" i="4"/>
  <c r="AT212" i="4"/>
  <c r="AS337" i="4"/>
  <c r="AT337" i="4"/>
  <c r="AS339" i="4"/>
  <c r="AT339" i="4"/>
  <c r="AS338" i="4"/>
  <c r="AT338" i="4"/>
  <c r="AS333" i="4"/>
  <c r="AT333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209" i="4"/>
  <c r="AT209" i="4"/>
  <c r="AS211" i="4"/>
  <c r="AT211" i="4"/>
  <c r="AS68" i="4"/>
  <c r="AT68" i="4"/>
  <c r="AS70" i="4"/>
  <c r="AT70" i="4"/>
  <c r="AS72" i="4"/>
  <c r="AT72" i="4"/>
  <c r="AS74" i="4"/>
  <c r="AT74" i="4"/>
  <c r="AS76" i="4"/>
  <c r="AT76" i="4"/>
  <c r="AS78" i="4"/>
  <c r="AT78" i="4"/>
  <c r="AS80" i="4"/>
  <c r="AT80" i="4"/>
  <c r="AS82" i="4"/>
  <c r="AT82" i="4"/>
  <c r="AS84" i="4"/>
  <c r="AT84" i="4"/>
  <c r="AS86" i="4"/>
  <c r="AT86" i="4"/>
  <c r="AS88" i="4"/>
  <c r="AT88" i="4"/>
  <c r="AS90" i="4"/>
  <c r="AT90" i="4"/>
  <c r="AS92" i="4"/>
  <c r="AT92" i="4"/>
  <c r="AS94" i="4"/>
  <c r="AT94" i="4"/>
  <c r="AS96" i="4"/>
  <c r="AT96" i="4"/>
  <c r="AS98" i="4"/>
  <c r="AT98" i="4"/>
  <c r="AS100" i="4"/>
  <c r="AT100" i="4"/>
  <c r="AS102" i="4"/>
  <c r="AT102" i="4"/>
  <c r="AS104" i="4"/>
  <c r="AT104" i="4"/>
  <c r="AS106" i="4"/>
  <c r="AT106" i="4"/>
  <c r="AS108" i="4"/>
  <c r="AT108" i="4"/>
  <c r="AS110" i="4"/>
  <c r="AT110" i="4"/>
  <c r="AS112" i="4"/>
  <c r="AT112" i="4"/>
  <c r="AS114" i="4"/>
  <c r="AT114" i="4"/>
  <c r="AS116" i="4"/>
  <c r="AT116" i="4"/>
  <c r="AS118" i="4"/>
  <c r="AT118" i="4"/>
  <c r="AS120" i="4"/>
  <c r="AT120" i="4"/>
  <c r="AS122" i="4"/>
  <c r="AT122" i="4"/>
  <c r="AS124" i="4"/>
  <c r="AT124" i="4"/>
  <c r="AS126" i="4"/>
  <c r="AT126" i="4"/>
  <c r="AS128" i="4"/>
  <c r="AT128" i="4"/>
  <c r="AS130" i="4"/>
  <c r="AT130" i="4"/>
  <c r="AS132" i="4"/>
  <c r="AT132" i="4"/>
  <c r="AS134" i="4"/>
  <c r="AT134" i="4"/>
  <c r="AS136" i="4"/>
  <c r="AT136" i="4"/>
  <c r="AS138" i="4"/>
  <c r="AT138" i="4"/>
  <c r="AS140" i="4"/>
  <c r="AT140" i="4"/>
  <c r="AS142" i="4"/>
  <c r="AT142" i="4"/>
  <c r="AS144" i="4"/>
  <c r="AT144" i="4"/>
  <c r="AS146" i="4"/>
  <c r="AT146" i="4"/>
  <c r="AS148" i="4"/>
  <c r="AT148" i="4"/>
  <c r="AS150" i="4"/>
  <c r="AT150" i="4"/>
  <c r="AS152" i="4"/>
  <c r="AT152" i="4"/>
  <c r="AS154" i="4"/>
  <c r="AT154" i="4"/>
  <c r="AS156" i="4"/>
  <c r="AT156" i="4"/>
  <c r="AS158" i="4"/>
  <c r="AT158" i="4"/>
  <c r="AS160" i="4"/>
  <c r="AT160" i="4"/>
  <c r="AS162" i="4"/>
  <c r="AT162" i="4"/>
  <c r="AS164" i="4"/>
  <c r="AT164" i="4"/>
  <c r="AS166" i="4"/>
  <c r="AT166" i="4"/>
  <c r="AS168" i="4"/>
  <c r="AT168" i="4"/>
  <c r="AS170" i="4"/>
  <c r="AT170" i="4"/>
  <c r="AS172" i="4"/>
  <c r="AT172" i="4"/>
  <c r="AS174" i="4"/>
  <c r="AT174" i="4"/>
  <c r="AS176" i="4"/>
  <c r="AT176" i="4"/>
  <c r="AS178" i="4"/>
  <c r="AT178" i="4"/>
  <c r="AS180" i="4"/>
  <c r="AT180" i="4"/>
  <c r="AS182" i="4"/>
  <c r="AT182" i="4"/>
  <c r="AS184" i="4"/>
  <c r="AT184" i="4"/>
  <c r="AS186" i="4"/>
  <c r="AT186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210" i="4"/>
  <c r="AT210" i="4"/>
  <c r="AS52" i="4"/>
  <c r="AT52" i="4"/>
  <c r="AS54" i="4"/>
  <c r="AT54" i="4"/>
  <c r="AS56" i="4"/>
  <c r="AT56" i="4"/>
  <c r="AS58" i="4"/>
  <c r="AT58" i="4"/>
  <c r="AS60" i="4"/>
  <c r="AT60" i="4"/>
  <c r="AS62" i="4"/>
  <c r="AT62" i="4"/>
  <c r="AS44" i="4"/>
  <c r="AT44" i="4"/>
  <c r="AS46" i="4"/>
  <c r="AT46" i="4"/>
  <c r="AS28" i="4"/>
  <c r="AT28" i="4"/>
  <c r="AS30" i="4"/>
  <c r="AT30" i="4"/>
  <c r="AS32" i="4"/>
  <c r="AT32" i="4"/>
  <c r="AS34" i="4"/>
  <c r="AT34" i="4"/>
  <c r="AS188" i="4"/>
  <c r="AS190" i="4"/>
  <c r="AS192" i="4"/>
  <c r="AS194" i="4"/>
  <c r="AS27" i="4"/>
  <c r="AS29" i="4"/>
  <c r="AS31" i="4"/>
  <c r="AS33" i="4"/>
  <c r="AS43" i="4"/>
  <c r="AS45" i="4"/>
  <c r="AS47" i="4"/>
  <c r="AS53" i="4"/>
  <c r="AS55" i="4"/>
  <c r="AS57" i="4"/>
  <c r="AS59" i="4"/>
  <c r="AS61" i="4"/>
  <c r="AS67" i="4"/>
  <c r="AS69" i="4"/>
  <c r="AS71" i="4"/>
  <c r="AS73" i="4"/>
  <c r="AS75" i="4"/>
  <c r="AS77" i="4"/>
  <c r="AS79" i="4"/>
  <c r="AS81" i="4"/>
  <c r="AS83" i="4"/>
  <c r="AS85" i="4"/>
  <c r="AS87" i="4"/>
  <c r="AS89" i="4"/>
  <c r="AS91" i="4"/>
  <c r="AS93" i="4"/>
  <c r="AS95" i="4"/>
  <c r="AS97" i="4"/>
  <c r="AS99" i="4"/>
  <c r="AS101" i="4"/>
  <c r="AS103" i="4"/>
  <c r="AS105" i="4"/>
  <c r="AS107" i="4"/>
  <c r="AS109" i="4"/>
  <c r="AS111" i="4"/>
  <c r="AS113" i="4"/>
  <c r="AS115" i="4"/>
  <c r="AS117" i="4"/>
  <c r="AS119" i="4"/>
  <c r="AS121" i="4"/>
  <c r="AS123" i="4"/>
  <c r="AS125" i="4"/>
  <c r="AS127" i="4"/>
  <c r="AS129" i="4"/>
  <c r="AS131" i="4"/>
  <c r="AS133" i="4"/>
  <c r="AS135" i="4"/>
  <c r="AS137" i="4"/>
  <c r="AS139" i="4"/>
  <c r="AS141" i="4"/>
  <c r="AS143" i="4"/>
  <c r="AS145" i="4"/>
  <c r="AS147" i="4"/>
  <c r="AS149" i="4"/>
  <c r="AS151" i="4"/>
  <c r="AS153" i="4"/>
  <c r="AS155" i="4"/>
  <c r="AS157" i="4"/>
  <c r="AS159" i="4"/>
  <c r="AS161" i="4"/>
  <c r="AS163" i="4"/>
  <c r="AS165" i="4"/>
  <c r="AS167" i="4"/>
  <c r="AS169" i="4"/>
  <c r="AS171" i="4"/>
  <c r="AS173" i="4"/>
  <c r="AS175" i="4"/>
  <c r="AS177" i="4"/>
  <c r="AS179" i="4"/>
  <c r="AS181" i="4"/>
  <c r="AS183" i="4"/>
  <c r="AS185" i="4"/>
  <c r="AS187" i="4"/>
  <c r="AS189" i="4"/>
  <c r="AS191" i="4"/>
  <c r="AS193" i="4"/>
  <c r="AS35" i="4"/>
  <c r="AS212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42" i="4"/>
  <c r="AS42" i="4"/>
  <c r="AR51" i="4"/>
  <c r="AS51" i="4"/>
  <c r="AR66" i="4"/>
  <c r="AS66" i="4"/>
  <c r="AR329" i="4"/>
  <c r="AQ329" i="4"/>
  <c r="AR212" i="4"/>
  <c r="AQ328" i="4"/>
  <c r="AR328" i="4"/>
  <c r="AQ330" i="4"/>
  <c r="AR330" i="4"/>
  <c r="AR35" i="4"/>
  <c r="AR34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4" i="4"/>
  <c r="AQ44" i="4"/>
  <c r="AR46" i="4"/>
  <c r="AQ46" i="4"/>
  <c r="AR43" i="4"/>
  <c r="AQ43" i="4"/>
  <c r="AR45" i="4"/>
  <c r="AQ45" i="4"/>
  <c r="AQ47" i="4"/>
  <c r="AR47" i="4"/>
  <c r="AR60" i="4"/>
  <c r="AQ60" i="4"/>
  <c r="AR52" i="4"/>
  <c r="AQ52" i="4"/>
  <c r="AQ54" i="4"/>
  <c r="AR54" i="4"/>
  <c r="AR56" i="4"/>
  <c r="AQ56" i="4"/>
  <c r="AQ58" i="4"/>
  <c r="AR58" i="4"/>
  <c r="AQ62" i="4"/>
  <c r="AR62" i="4"/>
  <c r="AR53" i="4"/>
  <c r="AQ53" i="4"/>
  <c r="AR55" i="4"/>
  <c r="AQ55" i="4"/>
  <c r="AR57" i="4"/>
  <c r="AQ57" i="4"/>
  <c r="AR59" i="4"/>
  <c r="AQ59" i="4"/>
  <c r="AR61" i="4"/>
  <c r="AQ61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209" i="4"/>
  <c r="AR209" i="4"/>
  <c r="AQ211" i="4"/>
  <c r="AR211" i="4"/>
  <c r="AQ68" i="4"/>
  <c r="AR68" i="4"/>
  <c r="AQ70" i="4"/>
  <c r="AR70" i="4"/>
  <c r="AQ72" i="4"/>
  <c r="AR72" i="4"/>
  <c r="AQ74" i="4"/>
  <c r="AR74" i="4"/>
  <c r="AQ76" i="4"/>
  <c r="AR76" i="4"/>
  <c r="AQ78" i="4"/>
  <c r="AR78" i="4"/>
  <c r="AQ80" i="4"/>
  <c r="AR80" i="4"/>
  <c r="AQ82" i="4"/>
  <c r="AR82" i="4"/>
  <c r="AQ84" i="4"/>
  <c r="AR84" i="4"/>
  <c r="AQ86" i="4"/>
  <c r="AR86" i="4"/>
  <c r="AQ88" i="4"/>
  <c r="AR88" i="4"/>
  <c r="AQ90" i="4"/>
  <c r="AR90" i="4"/>
  <c r="AQ92" i="4"/>
  <c r="AR92" i="4"/>
  <c r="AQ94" i="4"/>
  <c r="AR94" i="4"/>
  <c r="AQ96" i="4"/>
  <c r="AR96" i="4"/>
  <c r="AQ98" i="4"/>
  <c r="AR98" i="4"/>
  <c r="AQ100" i="4"/>
  <c r="AR100" i="4"/>
  <c r="AQ102" i="4"/>
  <c r="AR102" i="4"/>
  <c r="AQ104" i="4"/>
  <c r="AR104" i="4"/>
  <c r="AQ106" i="4"/>
  <c r="AR106" i="4"/>
  <c r="AQ108" i="4"/>
  <c r="AR108" i="4"/>
  <c r="AQ110" i="4"/>
  <c r="AR110" i="4"/>
  <c r="AQ112" i="4"/>
  <c r="AR112" i="4"/>
  <c r="AQ114" i="4"/>
  <c r="AR114" i="4"/>
  <c r="AQ116" i="4"/>
  <c r="AR116" i="4"/>
  <c r="AQ118" i="4"/>
  <c r="AR118" i="4"/>
  <c r="AQ120" i="4"/>
  <c r="AR120" i="4"/>
  <c r="AQ122" i="4"/>
  <c r="AR122" i="4"/>
  <c r="AQ124" i="4"/>
  <c r="AR124" i="4"/>
  <c r="AQ126" i="4"/>
  <c r="AR126" i="4"/>
  <c r="AQ128" i="4"/>
  <c r="AR128" i="4"/>
  <c r="AQ130" i="4"/>
  <c r="AR130" i="4"/>
  <c r="AQ132" i="4"/>
  <c r="AR132" i="4"/>
  <c r="AQ134" i="4"/>
  <c r="AR134" i="4"/>
  <c r="AQ136" i="4"/>
  <c r="AR136" i="4"/>
  <c r="AQ138" i="4"/>
  <c r="AR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192" i="4"/>
  <c r="AR192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210" i="4"/>
  <c r="AR210" i="4"/>
  <c r="AQ67" i="4"/>
  <c r="AR67" i="4"/>
  <c r="AR69" i="4"/>
  <c r="AQ69" i="4"/>
  <c r="AQ71" i="4"/>
  <c r="AR71" i="4"/>
  <c r="AR73" i="4"/>
  <c r="AQ73" i="4"/>
  <c r="AQ75" i="4"/>
  <c r="AR75" i="4"/>
  <c r="AR77" i="4"/>
  <c r="AQ77" i="4"/>
  <c r="AQ79" i="4"/>
  <c r="AR79" i="4"/>
  <c r="AR81" i="4"/>
  <c r="AQ81" i="4"/>
  <c r="AQ83" i="4"/>
  <c r="AR83" i="4"/>
  <c r="AR85" i="4"/>
  <c r="AQ85" i="4"/>
  <c r="AQ87" i="4"/>
  <c r="AR87" i="4"/>
  <c r="AR89" i="4"/>
  <c r="AQ89" i="4"/>
  <c r="AQ91" i="4"/>
  <c r="AR91" i="4"/>
  <c r="AR93" i="4"/>
  <c r="AQ93" i="4"/>
  <c r="AQ95" i="4"/>
  <c r="AR95" i="4"/>
  <c r="AR97" i="4"/>
  <c r="AQ97" i="4"/>
  <c r="AQ99" i="4"/>
  <c r="AR99" i="4"/>
  <c r="AR101" i="4"/>
  <c r="AQ101" i="4"/>
  <c r="AQ103" i="4"/>
  <c r="AR103" i="4"/>
  <c r="AR105" i="4"/>
  <c r="AQ105" i="4"/>
  <c r="AQ107" i="4"/>
  <c r="AR107" i="4"/>
  <c r="AR109" i="4"/>
  <c r="AQ109" i="4"/>
  <c r="AQ111" i="4"/>
  <c r="AR111" i="4"/>
  <c r="AR113" i="4"/>
  <c r="AQ113" i="4"/>
  <c r="AQ115" i="4"/>
  <c r="AR115" i="4"/>
  <c r="AR117" i="4"/>
  <c r="AQ117" i="4"/>
  <c r="AQ119" i="4"/>
  <c r="AR119" i="4"/>
  <c r="AR121" i="4"/>
  <c r="AQ121" i="4"/>
  <c r="AQ123" i="4"/>
  <c r="AR123" i="4"/>
  <c r="AR125" i="4"/>
  <c r="AQ125" i="4"/>
  <c r="AQ127" i="4"/>
  <c r="AR127" i="4"/>
  <c r="AR129" i="4"/>
  <c r="AQ129" i="4"/>
  <c r="AQ131" i="4"/>
  <c r="AR131" i="4"/>
  <c r="AR133" i="4"/>
  <c r="AQ133" i="4"/>
  <c r="AQ135" i="4"/>
  <c r="AR135" i="4"/>
  <c r="AR137" i="4"/>
  <c r="AQ137" i="4"/>
  <c r="AQ139" i="4"/>
  <c r="AR139" i="4"/>
  <c r="AR141" i="4"/>
  <c r="AQ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333" i="4"/>
  <c r="AR333" i="4"/>
  <c r="AQ339" i="4"/>
  <c r="AR339" i="4"/>
  <c r="AQ338" i="4"/>
  <c r="AR338" i="4"/>
  <c r="AQ337" i="4"/>
  <c r="AR337" i="4"/>
  <c r="AO212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51" i="4"/>
  <c r="I61" i="4"/>
  <c r="AM330" i="4"/>
  <c r="AQ35" i="4"/>
  <c r="AQ17" i="4"/>
  <c r="AQ19" i="4"/>
  <c r="AQ21" i="4"/>
  <c r="AQ25" i="4"/>
  <c r="AQ42" i="4"/>
  <c r="AQ66" i="4"/>
  <c r="AM329" i="4"/>
  <c r="N18" i="4"/>
  <c r="AQ18" i="4"/>
  <c r="M34" i="4"/>
  <c r="AQ34" i="4"/>
  <c r="J23" i="4"/>
  <c r="AQ23" i="4"/>
  <c r="AK333" i="4"/>
  <c r="H86" i="4"/>
  <c r="I130" i="4"/>
  <c r="N170" i="4"/>
  <c r="L182" i="4"/>
  <c r="J134" i="4"/>
  <c r="N158" i="4"/>
  <c r="AL179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42" i="4"/>
  <c r="AP44" i="4"/>
  <c r="AP46" i="4"/>
  <c r="AP52" i="4"/>
  <c r="AP54" i="4"/>
  <c r="AP56" i="4"/>
  <c r="AO58" i="4"/>
  <c r="AP60" i="4"/>
  <c r="AP62" i="4"/>
  <c r="AP78" i="4"/>
  <c r="AP126" i="4"/>
  <c r="AP142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7" i="4"/>
  <c r="AP16" i="4"/>
  <c r="AB330" i="4"/>
  <c r="AO28" i="4"/>
  <c r="AP30" i="4"/>
  <c r="AO32" i="4"/>
  <c r="AP328" i="4"/>
  <c r="AP27" i="4"/>
  <c r="AO198" i="4"/>
  <c r="AP202" i="4"/>
  <c r="AO206" i="4"/>
  <c r="AO210" i="4"/>
  <c r="AP158" i="4"/>
  <c r="AO54" i="4"/>
  <c r="AP197" i="4"/>
  <c r="AP201" i="4"/>
  <c r="AP209" i="4"/>
  <c r="AP58" i="4"/>
  <c r="AP338" i="4"/>
  <c r="AP25" i="4"/>
  <c r="AP190" i="4"/>
  <c r="AP35" i="4"/>
  <c r="AO338" i="4"/>
  <c r="AP337" i="4"/>
  <c r="AP32" i="4"/>
  <c r="AP29" i="4"/>
  <c r="AP31" i="4"/>
  <c r="AP33" i="4"/>
  <c r="AP94" i="4"/>
  <c r="AO44" i="4"/>
  <c r="AO62" i="4"/>
  <c r="AO329" i="4"/>
  <c r="AO333" i="4"/>
  <c r="AO339" i="4"/>
  <c r="AP330" i="4"/>
  <c r="AO34" i="4"/>
  <c r="AO4" i="4"/>
  <c r="AP6" i="4"/>
  <c r="AO8" i="4"/>
  <c r="AP10" i="4"/>
  <c r="AO12" i="4"/>
  <c r="AP14" i="4"/>
  <c r="AO16" i="4"/>
  <c r="AO20" i="4"/>
  <c r="AP22" i="4"/>
  <c r="AO24" i="4"/>
  <c r="AO43" i="4"/>
  <c r="AP45" i="4"/>
  <c r="AO47" i="4"/>
  <c r="AP51" i="4"/>
  <c r="AO53" i="4"/>
  <c r="AP55" i="4"/>
  <c r="AO57" i="4"/>
  <c r="AP59" i="4"/>
  <c r="AP67" i="4"/>
  <c r="AP69" i="4"/>
  <c r="AP71" i="4"/>
  <c r="AP73" i="4"/>
  <c r="AP75" i="4"/>
  <c r="AP77" i="4"/>
  <c r="AP79" i="4"/>
  <c r="AP81" i="4"/>
  <c r="AP83" i="4"/>
  <c r="AP85" i="4"/>
  <c r="AP87" i="4"/>
  <c r="AP89" i="4"/>
  <c r="AP91" i="4"/>
  <c r="AP93" i="4"/>
  <c r="AO95" i="4"/>
  <c r="AP97" i="4"/>
  <c r="AO99" i="4"/>
  <c r="AP101" i="4"/>
  <c r="AO103" i="4"/>
  <c r="AP105" i="4"/>
  <c r="AP109" i="4"/>
  <c r="AP111" i="4"/>
  <c r="AP113" i="4"/>
  <c r="AP115" i="4"/>
  <c r="AP117" i="4"/>
  <c r="AP119" i="4"/>
  <c r="AP121" i="4"/>
  <c r="AP123" i="4"/>
  <c r="AP125" i="4"/>
  <c r="AP127" i="4"/>
  <c r="AO129" i="4"/>
  <c r="AP131" i="4"/>
  <c r="AP133" i="4"/>
  <c r="AO135" i="4"/>
  <c r="AO137" i="4"/>
  <c r="AP139" i="4"/>
  <c r="AP147" i="4"/>
  <c r="AP149" i="4"/>
  <c r="AP153" i="4"/>
  <c r="AP155" i="4"/>
  <c r="AP159" i="4"/>
  <c r="AO18" i="4"/>
  <c r="AO330" i="4"/>
  <c r="AP339" i="4"/>
  <c r="AP333" i="4"/>
  <c r="AP329" i="4"/>
  <c r="AP163" i="4"/>
  <c r="AP165" i="4"/>
  <c r="AP167" i="4"/>
  <c r="AP171" i="4"/>
  <c r="AP173" i="4"/>
  <c r="AP175" i="4"/>
  <c r="AP177" i="4"/>
  <c r="AP181" i="4"/>
  <c r="AP185" i="4"/>
  <c r="AP193" i="4"/>
  <c r="AO6" i="4"/>
  <c r="AO22" i="4"/>
  <c r="AO45" i="4"/>
  <c r="AO51" i="4"/>
  <c r="AO55" i="4"/>
  <c r="AO59" i="4"/>
  <c r="AP206" i="4"/>
  <c r="AP61" i="4"/>
  <c r="AP57" i="4"/>
  <c r="AP53" i="4"/>
  <c r="AP47" i="4"/>
  <c r="AP43" i="4"/>
  <c r="AP28" i="4"/>
  <c r="AP12" i="4"/>
  <c r="AO10" i="4"/>
  <c r="AO42" i="4"/>
  <c r="AO46" i="4"/>
  <c r="AO52" i="4"/>
  <c r="AO56" i="4"/>
  <c r="AO60" i="4"/>
  <c r="AO209" i="4"/>
  <c r="AP24" i="4"/>
  <c r="AP8" i="4"/>
  <c r="AP66" i="4"/>
  <c r="AP68" i="4"/>
  <c r="AP70" i="4"/>
  <c r="AP72" i="4"/>
  <c r="AP74" i="4"/>
  <c r="AP76" i="4"/>
  <c r="AO78" i="4"/>
  <c r="AP80" i="4"/>
  <c r="AP82" i="4"/>
  <c r="AP84" i="4"/>
  <c r="AP88" i="4"/>
  <c r="AP90" i="4"/>
  <c r="AP92" i="4"/>
  <c r="AO94" i="4"/>
  <c r="AP96" i="4"/>
  <c r="AP98" i="4"/>
  <c r="AP100" i="4"/>
  <c r="AP102" i="4"/>
  <c r="AP104" i="4"/>
  <c r="AP106" i="4"/>
  <c r="AP108" i="4"/>
  <c r="AO110" i="4"/>
  <c r="AP112" i="4"/>
  <c r="AP114" i="4"/>
  <c r="AP116" i="4"/>
  <c r="AP118" i="4"/>
  <c r="AP120" i="4"/>
  <c r="AP122" i="4"/>
  <c r="AP124" i="4"/>
  <c r="AO126" i="4"/>
  <c r="AP128" i="4"/>
  <c r="AP136" i="4"/>
  <c r="AP138" i="4"/>
  <c r="AP140" i="4"/>
  <c r="AO142" i="4"/>
  <c r="AP144" i="4"/>
  <c r="AP146" i="4"/>
  <c r="AP148" i="4"/>
  <c r="AP150" i="4"/>
  <c r="AP152" i="4"/>
  <c r="AP154" i="4"/>
  <c r="AP160" i="4"/>
  <c r="AP162" i="4"/>
  <c r="AP166" i="4"/>
  <c r="AP168" i="4"/>
  <c r="AP172" i="4"/>
  <c r="AO174" i="4"/>
  <c r="AP178" i="4"/>
  <c r="AP186" i="4"/>
  <c r="AO190" i="4"/>
  <c r="AO194" i="4"/>
  <c r="AO14" i="4"/>
  <c r="AO30" i="4"/>
  <c r="AO61" i="4"/>
  <c r="AP174" i="4"/>
  <c r="AP110" i="4"/>
  <c r="AP20" i="4"/>
  <c r="L107" i="4"/>
  <c r="AP107" i="4"/>
  <c r="M143" i="4"/>
  <c r="AP143" i="4"/>
  <c r="M145" i="4"/>
  <c r="AP145" i="4"/>
  <c r="L157" i="4"/>
  <c r="AP157" i="4"/>
  <c r="H161" i="4"/>
  <c r="AP161" i="4"/>
  <c r="N169" i="4"/>
  <c r="AP169" i="4"/>
  <c r="AP179" i="4"/>
  <c r="AO179" i="4"/>
  <c r="AP183" i="4"/>
  <c r="AO183" i="4"/>
  <c r="AP187" i="4"/>
  <c r="AO187" i="4"/>
  <c r="AP191" i="4"/>
  <c r="AO191" i="4"/>
  <c r="AO69" i="4"/>
  <c r="AO77" i="4"/>
  <c r="AO89" i="4"/>
  <c r="AO101" i="4"/>
  <c r="AO117" i="4"/>
  <c r="AO149" i="4"/>
  <c r="AO161" i="4"/>
  <c r="AO173" i="4"/>
  <c r="AP199" i="4"/>
  <c r="AO199" i="4"/>
  <c r="AP203" i="4"/>
  <c r="AO203" i="4"/>
  <c r="J205" i="4"/>
  <c r="AP205" i="4"/>
  <c r="AP207" i="4"/>
  <c r="AO207" i="4"/>
  <c r="AP211" i="4"/>
  <c r="AO211" i="4"/>
  <c r="AO66" i="4"/>
  <c r="AO70" i="4"/>
  <c r="AO74" i="4"/>
  <c r="AO82" i="4"/>
  <c r="AO86" i="4"/>
  <c r="AO90" i="4"/>
  <c r="AO98" i="4"/>
  <c r="AO102" i="4"/>
  <c r="AO106" i="4"/>
  <c r="AO114" i="4"/>
  <c r="AO118" i="4"/>
  <c r="AO122" i="4"/>
  <c r="AO130" i="4"/>
  <c r="AO134" i="4"/>
  <c r="AO138" i="4"/>
  <c r="AO146" i="4"/>
  <c r="AO150" i="4"/>
  <c r="AO154" i="4"/>
  <c r="AO158" i="4"/>
  <c r="AO162" i="4"/>
  <c r="AO166" i="4"/>
  <c r="AO170" i="4"/>
  <c r="AO178" i="4"/>
  <c r="AO186" i="4"/>
  <c r="AO197" i="4"/>
  <c r="AP170" i="4"/>
  <c r="M137" i="4"/>
  <c r="AP137" i="4"/>
  <c r="M141" i="4"/>
  <c r="AP141" i="4"/>
  <c r="H151" i="4"/>
  <c r="AP151" i="4"/>
  <c r="H189" i="4"/>
  <c r="AP189" i="4"/>
  <c r="AO73" i="4"/>
  <c r="AO85" i="4"/>
  <c r="AO93" i="4"/>
  <c r="AO105" i="4"/>
  <c r="AO113" i="4"/>
  <c r="AO125" i="4"/>
  <c r="AO133" i="4"/>
  <c r="AO145" i="4"/>
  <c r="AO157" i="4"/>
  <c r="AO169" i="4"/>
  <c r="AO177" i="4"/>
  <c r="AO193" i="4"/>
  <c r="L132" i="4"/>
  <c r="AP132" i="4"/>
  <c r="I156" i="4"/>
  <c r="AP156" i="4"/>
  <c r="J164" i="4"/>
  <c r="AP164" i="4"/>
  <c r="M176" i="4"/>
  <c r="AP176" i="4"/>
  <c r="AO180" i="4"/>
  <c r="AP180" i="4"/>
  <c r="I184" i="4"/>
  <c r="AO184" i="4"/>
  <c r="AP184" i="4"/>
  <c r="AO188" i="4"/>
  <c r="AP188" i="4"/>
  <c r="AO192" i="4"/>
  <c r="AP192" i="4"/>
  <c r="AO67" i="4"/>
  <c r="AO71" i="4"/>
  <c r="AO75" i="4"/>
  <c r="AO79" i="4"/>
  <c r="AO83" i="4"/>
  <c r="AO87" i="4"/>
  <c r="AO91" i="4"/>
  <c r="AO107" i="4"/>
  <c r="AO111" i="4"/>
  <c r="AO115" i="4"/>
  <c r="AO119" i="4"/>
  <c r="AO123" i="4"/>
  <c r="AO127" i="4"/>
  <c r="AO131" i="4"/>
  <c r="AO139" i="4"/>
  <c r="AO143" i="4"/>
  <c r="AO147" i="4"/>
  <c r="AO151" i="4"/>
  <c r="AO155" i="4"/>
  <c r="AO159" i="4"/>
  <c r="AO163" i="4"/>
  <c r="AO167" i="4"/>
  <c r="AO171" i="4"/>
  <c r="AO175" i="4"/>
  <c r="AO181" i="4"/>
  <c r="AO189" i="4"/>
  <c r="AO201" i="4"/>
  <c r="AP198" i="4"/>
  <c r="AP182" i="4"/>
  <c r="AP134" i="4"/>
  <c r="AP86" i="4"/>
  <c r="L95" i="4"/>
  <c r="AP95" i="4"/>
  <c r="L99" i="4"/>
  <c r="AP99" i="4"/>
  <c r="L103" i="4"/>
  <c r="AP103" i="4"/>
  <c r="L129" i="4"/>
  <c r="AP129" i="4"/>
  <c r="N135" i="4"/>
  <c r="AP135" i="4"/>
  <c r="AO81" i="4"/>
  <c r="AO97" i="4"/>
  <c r="AO109" i="4"/>
  <c r="AO121" i="4"/>
  <c r="AO141" i="4"/>
  <c r="AO153" i="4"/>
  <c r="AO165" i="4"/>
  <c r="AO185" i="4"/>
  <c r="AO196" i="4"/>
  <c r="AP196" i="4"/>
  <c r="M200" i="4"/>
  <c r="AO200" i="4"/>
  <c r="AP200" i="4"/>
  <c r="M202" i="4"/>
  <c r="AO202" i="4"/>
  <c r="AO204" i="4"/>
  <c r="AP204" i="4"/>
  <c r="AO208" i="4"/>
  <c r="AP208" i="4"/>
  <c r="M212" i="4"/>
  <c r="AP212" i="4"/>
  <c r="AO68" i="4"/>
  <c r="AO72" i="4"/>
  <c r="AO76" i="4"/>
  <c r="AO80" i="4"/>
  <c r="AO84" i="4"/>
  <c r="AO88" i="4"/>
  <c r="AO92" i="4"/>
  <c r="AO96" i="4"/>
  <c r="AO100" i="4"/>
  <c r="AO104" i="4"/>
  <c r="AO108" i="4"/>
  <c r="AO112" i="4"/>
  <c r="AO116" i="4"/>
  <c r="AO120" i="4"/>
  <c r="AO124" i="4"/>
  <c r="AO128" i="4"/>
  <c r="AO132" i="4"/>
  <c r="AO136" i="4"/>
  <c r="AO140" i="4"/>
  <c r="AO144" i="4"/>
  <c r="AO148" i="4"/>
  <c r="AO152" i="4"/>
  <c r="AO156" i="4"/>
  <c r="AO160" i="4"/>
  <c r="AO164" i="4"/>
  <c r="AO168" i="4"/>
  <c r="AO172" i="4"/>
  <c r="AO176" i="4"/>
  <c r="AO182" i="4"/>
  <c r="AO205" i="4"/>
  <c r="AP210" i="4"/>
  <c r="AP194" i="4"/>
  <c r="AP130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30" i="4"/>
  <c r="U329" i="4"/>
  <c r="Y329" i="4"/>
  <c r="AC329" i="4"/>
  <c r="AG329" i="4"/>
  <c r="V330" i="4"/>
  <c r="AM45" i="4"/>
  <c r="AM47" i="4"/>
  <c r="AM55" i="4"/>
  <c r="T329" i="4"/>
  <c r="Z329" i="4"/>
  <c r="AL329" i="4"/>
  <c r="Z330" i="4"/>
  <c r="AH34" i="4"/>
  <c r="X329" i="4"/>
  <c r="AD329" i="4"/>
  <c r="Z153" i="4"/>
  <c r="V163" i="4"/>
  <c r="X330" i="4"/>
  <c r="AC330" i="4"/>
  <c r="AJ19" i="4"/>
  <c r="AJ21" i="4"/>
  <c r="AM56" i="4"/>
  <c r="T330" i="4"/>
  <c r="Y330" i="4"/>
  <c r="AD330" i="4"/>
  <c r="AG330" i="4"/>
  <c r="AF330" i="4"/>
  <c r="AM87" i="4"/>
  <c r="AB89" i="4"/>
  <c r="AM91" i="4"/>
  <c r="U131" i="4"/>
  <c r="AC133" i="4"/>
  <c r="AJ139" i="4"/>
  <c r="T147" i="4"/>
  <c r="AC149" i="4"/>
  <c r="AJ329" i="4"/>
  <c r="AG138" i="4"/>
  <c r="AG148" i="4"/>
  <c r="AJ160" i="4"/>
  <c r="AM180" i="4"/>
  <c r="AJ186" i="4"/>
  <c r="AL211" i="4"/>
  <c r="AB81" i="4"/>
  <c r="AM83" i="4"/>
  <c r="AF142" i="4"/>
  <c r="AM207" i="4"/>
  <c r="AJ62" i="4"/>
  <c r="AL66" i="4"/>
  <c r="AK68" i="4"/>
  <c r="AM70" i="4"/>
  <c r="P80" i="4"/>
  <c r="AJ82" i="4"/>
  <c r="AG99" i="4"/>
  <c r="AG107" i="4"/>
  <c r="AF127" i="4"/>
  <c r="P155" i="4"/>
  <c r="H131" i="4"/>
  <c r="N143" i="4"/>
  <c r="AK164" i="4"/>
  <c r="AI192" i="4"/>
  <c r="U33" i="4"/>
  <c r="I80" i="4"/>
  <c r="AJ86" i="4"/>
  <c r="X95" i="4"/>
  <c r="AC128" i="4"/>
  <c r="AD133" i="4"/>
  <c r="J138" i="4"/>
  <c r="Y147" i="4"/>
  <c r="AF196" i="4"/>
  <c r="K302" i="4"/>
  <c r="AJ330" i="4"/>
  <c r="AF73" i="4"/>
  <c r="AJ77" i="4"/>
  <c r="AK88" i="4"/>
  <c r="AC92" i="4"/>
  <c r="X103" i="4"/>
  <c r="I135" i="4"/>
  <c r="AK144" i="4"/>
  <c r="AG146" i="4"/>
  <c r="J151" i="4"/>
  <c r="AK160" i="4"/>
  <c r="AK179" i="4"/>
  <c r="T196" i="4"/>
  <c r="I263" i="4"/>
  <c r="H264" i="4"/>
  <c r="V329" i="4"/>
  <c r="AB329" i="4"/>
  <c r="AH329" i="4"/>
  <c r="AG56" i="4"/>
  <c r="AM58" i="4"/>
  <c r="H77" i="4"/>
  <c r="L81" i="4"/>
  <c r="H82" i="4"/>
  <c r="T83" i="4"/>
  <c r="T85" i="4"/>
  <c r="I88" i="4"/>
  <c r="L89" i="4"/>
  <c r="AG95" i="4"/>
  <c r="X97" i="4"/>
  <c r="AG103" i="4"/>
  <c r="X105" i="4"/>
  <c r="AK130" i="4"/>
  <c r="I149" i="4"/>
  <c r="N151" i="4"/>
  <c r="AG155" i="4"/>
  <c r="R156" i="4"/>
  <c r="Z157" i="4"/>
  <c r="U161" i="4"/>
  <c r="P165" i="4"/>
  <c r="AC175" i="4"/>
  <c r="M182" i="4"/>
  <c r="AK185" i="4"/>
  <c r="AC200" i="4"/>
  <c r="Q204" i="4"/>
  <c r="AI207" i="4"/>
  <c r="AD209" i="4"/>
  <c r="H282" i="4"/>
  <c r="AH330" i="4"/>
  <c r="P77" i="4"/>
  <c r="P82" i="4"/>
  <c r="AJ93" i="4"/>
  <c r="X99" i="4"/>
  <c r="X107" i="4"/>
  <c r="AJ141" i="4"/>
  <c r="R149" i="4"/>
  <c r="U162" i="4"/>
  <c r="AL201" i="4"/>
  <c r="R17" i="4"/>
  <c r="J17" i="4"/>
  <c r="AF77" i="4"/>
  <c r="AM79" i="4"/>
  <c r="L93" i="4"/>
  <c r="X101" i="4"/>
  <c r="AE109" i="4"/>
  <c r="AJ111" i="4"/>
  <c r="AJ113" i="4"/>
  <c r="AJ115" i="4"/>
  <c r="AJ117" i="4"/>
  <c r="AJ119" i="4"/>
  <c r="AJ121" i="4"/>
  <c r="AJ123" i="4"/>
  <c r="AJ125" i="4"/>
  <c r="AD130" i="4"/>
  <c r="I133" i="4"/>
  <c r="J135" i="4"/>
  <c r="J147" i="4"/>
  <c r="AK155" i="4"/>
  <c r="Y156" i="4"/>
  <c r="V157" i="4"/>
  <c r="AF162" i="4"/>
  <c r="AG166" i="4"/>
  <c r="AI168" i="4"/>
  <c r="AG177" i="4"/>
  <c r="AF183" i="4"/>
  <c r="Y184" i="4"/>
  <c r="AG188" i="4"/>
  <c r="AI197" i="4"/>
  <c r="K201" i="4"/>
  <c r="AK203" i="4"/>
  <c r="AL205" i="4"/>
  <c r="T314" i="4"/>
  <c r="R326" i="4"/>
  <c r="AF329" i="4"/>
  <c r="AK329" i="4"/>
  <c r="AG105" i="4"/>
  <c r="AG72" i="4"/>
  <c r="H73" i="4"/>
  <c r="AB73" i="4"/>
  <c r="AG80" i="4"/>
  <c r="AF82" i="4"/>
  <c r="L85" i="4"/>
  <c r="P86" i="4"/>
  <c r="I91" i="4"/>
  <c r="AG93" i="4"/>
  <c r="L97" i="4"/>
  <c r="AJ97" i="4"/>
  <c r="L101" i="4"/>
  <c r="AJ101" i="4"/>
  <c r="L105" i="4"/>
  <c r="AJ105" i="4"/>
  <c r="AK127" i="4"/>
  <c r="AH128" i="4"/>
  <c r="M130" i="4"/>
  <c r="AH130" i="4"/>
  <c r="N131" i="4"/>
  <c r="J133" i="4"/>
  <c r="AH133" i="4"/>
  <c r="AL134" i="4"/>
  <c r="L138" i="4"/>
  <c r="I139" i="4"/>
  <c r="AC139" i="4"/>
  <c r="U142" i="4"/>
  <c r="H145" i="4"/>
  <c r="J146" i="4"/>
  <c r="N147" i="4"/>
  <c r="AD147" i="4"/>
  <c r="L148" i="4"/>
  <c r="H158" i="4"/>
  <c r="AG159" i="4"/>
  <c r="H166" i="4"/>
  <c r="AL166" i="4"/>
  <c r="S169" i="4"/>
  <c r="AB178" i="4"/>
  <c r="L180" i="4"/>
  <c r="N192" i="4"/>
  <c r="S201" i="4"/>
  <c r="N203" i="4"/>
  <c r="M204" i="4"/>
  <c r="K205" i="4"/>
  <c r="P209" i="4"/>
  <c r="AK330" i="4"/>
  <c r="X73" i="4"/>
  <c r="AG97" i="4"/>
  <c r="AG101" i="4"/>
  <c r="T139" i="4"/>
  <c r="AC166" i="4"/>
  <c r="T72" i="4"/>
  <c r="L73" i="4"/>
  <c r="AG73" i="4"/>
  <c r="AJ84" i="4"/>
  <c r="AB85" i="4"/>
  <c r="AF86" i="4"/>
  <c r="AC88" i="4"/>
  <c r="AM89" i="4"/>
  <c r="AC90" i="4"/>
  <c r="T91" i="4"/>
  <c r="P97" i="4"/>
  <c r="P101" i="4"/>
  <c r="P105" i="4"/>
  <c r="J127" i="4"/>
  <c r="H128" i="4"/>
  <c r="AG129" i="4"/>
  <c r="T130" i="4"/>
  <c r="AG132" i="4"/>
  <c r="R133" i="4"/>
  <c r="Z138" i="4"/>
  <c r="J139" i="4"/>
  <c r="AD139" i="4"/>
  <c r="Q142" i="4"/>
  <c r="H143" i="4"/>
  <c r="N145" i="4"/>
  <c r="V146" i="4"/>
  <c r="H147" i="4"/>
  <c r="R147" i="4"/>
  <c r="AJ147" i="4"/>
  <c r="AD149" i="4"/>
  <c r="R151" i="4"/>
  <c r="T151" i="4"/>
  <c r="AG157" i="4"/>
  <c r="M158" i="4"/>
  <c r="P159" i="4"/>
  <c r="I160" i="4"/>
  <c r="M162" i="4"/>
  <c r="H164" i="4"/>
  <c r="AB165" i="4"/>
  <c r="N166" i="4"/>
  <c r="R168" i="4"/>
  <c r="AJ172" i="4"/>
  <c r="AF174" i="4"/>
  <c r="I178" i="4"/>
  <c r="AB180" i="4"/>
  <c r="T186" i="4"/>
  <c r="AD201" i="4"/>
  <c r="AE203" i="4"/>
  <c r="AG204" i="4"/>
  <c r="S205" i="4"/>
  <c r="AL209" i="4"/>
  <c r="S325" i="4"/>
  <c r="AL330" i="4"/>
  <c r="AJ20" i="4"/>
  <c r="AJ22" i="4"/>
  <c r="AM42" i="4"/>
  <c r="AM44" i="4"/>
  <c r="AM52" i="4"/>
  <c r="AB71" i="4"/>
  <c r="Q73" i="4"/>
  <c r="AG78" i="4"/>
  <c r="AF91" i="4"/>
  <c r="X130" i="4"/>
  <c r="AC131" i="4"/>
  <c r="T133" i="4"/>
  <c r="R139" i="4"/>
  <c r="AK146" i="4"/>
  <c r="I147" i="4"/>
  <c r="AJ158" i="4"/>
  <c r="AK159" i="4"/>
  <c r="U160" i="4"/>
  <c r="U166" i="4"/>
  <c r="AJ176" i="4"/>
  <c r="Y178" i="4"/>
  <c r="AB184" i="4"/>
  <c r="AB189" i="4"/>
  <c r="O199" i="4"/>
  <c r="Q312" i="4"/>
  <c r="Q316" i="4"/>
  <c r="Q320" i="4"/>
  <c r="AK327" i="4"/>
  <c r="S34" i="4"/>
  <c r="X84" i="4"/>
  <c r="Z152" i="4"/>
  <c r="Q152" i="4"/>
  <c r="P152" i="4"/>
  <c r="K272" i="4"/>
  <c r="H272" i="4"/>
  <c r="AJ4" i="4"/>
  <c r="AJ16" i="4"/>
  <c r="J22" i="4"/>
  <c r="AJ23" i="4"/>
  <c r="AK24" i="4"/>
  <c r="AM29" i="4"/>
  <c r="AK31" i="4"/>
  <c r="AM33" i="4"/>
  <c r="AJ34" i="4"/>
  <c r="AD34" i="4"/>
  <c r="U46" i="4"/>
  <c r="AA50" i="4"/>
  <c r="AN50" i="4"/>
  <c r="Q52" i="4"/>
  <c r="AG58" i="4"/>
  <c r="AM60" i="4"/>
  <c r="AN65" i="4"/>
  <c r="H71" i="4"/>
  <c r="AG71" i="4"/>
  <c r="H72" i="4"/>
  <c r="AB72" i="4"/>
  <c r="P73" i="4"/>
  <c r="Y73" i="4"/>
  <c r="AJ73" i="4"/>
  <c r="Y75" i="4"/>
  <c r="X77" i="4"/>
  <c r="L78" i="4"/>
  <c r="L79" i="4"/>
  <c r="AM81" i="4"/>
  <c r="AJ81" i="4"/>
  <c r="I82" i="4"/>
  <c r="AG82" i="4"/>
  <c r="AB83" i="4"/>
  <c r="H84" i="4"/>
  <c r="AF84" i="4"/>
  <c r="X86" i="4"/>
  <c r="L87" i="4"/>
  <c r="P88" i="4"/>
  <c r="Y88" i="4"/>
  <c r="Q89" i="4"/>
  <c r="AG89" i="4"/>
  <c r="L91" i="4"/>
  <c r="X91" i="4"/>
  <c r="AG91" i="4"/>
  <c r="P93" i="4"/>
  <c r="AF95" i="4"/>
  <c r="T95" i="4"/>
  <c r="I95" i="4"/>
  <c r="AB95" i="4"/>
  <c r="Q95" i="4"/>
  <c r="H95" i="4"/>
  <c r="Y95" i="4"/>
  <c r="AF99" i="4"/>
  <c r="T99" i="4"/>
  <c r="I99" i="4"/>
  <c r="AB99" i="4"/>
  <c r="Q99" i="4"/>
  <c r="H99" i="4"/>
  <c r="Y99" i="4"/>
  <c r="AF103" i="4"/>
  <c r="T103" i="4"/>
  <c r="I103" i="4"/>
  <c r="AB103" i="4"/>
  <c r="Q103" i="4"/>
  <c r="H103" i="4"/>
  <c r="Y103" i="4"/>
  <c r="AF107" i="4"/>
  <c r="T107" i="4"/>
  <c r="I107" i="4"/>
  <c r="AB107" i="4"/>
  <c r="Q107" i="4"/>
  <c r="H107" i="4"/>
  <c r="Y107" i="4"/>
  <c r="AJ131" i="4"/>
  <c r="U132" i="4"/>
  <c r="Q134" i="4"/>
  <c r="Y137" i="4"/>
  <c r="J137" i="4"/>
  <c r="R137" i="4"/>
  <c r="I137" i="4"/>
  <c r="N137" i="4"/>
  <c r="H137" i="4"/>
  <c r="AK138" i="4"/>
  <c r="V138" i="4"/>
  <c r="AH141" i="4"/>
  <c r="T141" i="4"/>
  <c r="J141" i="4"/>
  <c r="AD141" i="4"/>
  <c r="R141" i="4"/>
  <c r="I141" i="4"/>
  <c r="AC141" i="4"/>
  <c r="N141" i="4"/>
  <c r="H141" i="4"/>
  <c r="Z144" i="4"/>
  <c r="Q144" i="4"/>
  <c r="AL144" i="4"/>
  <c r="P144" i="4"/>
  <c r="N22" i="4"/>
  <c r="AG52" i="4"/>
  <c r="I71" i="4"/>
  <c r="AJ71" i="4"/>
  <c r="I72" i="4"/>
  <c r="AC72" i="4"/>
  <c r="X78" i="4"/>
  <c r="T79" i="4"/>
  <c r="AJ80" i="4"/>
  <c r="X80" i="4"/>
  <c r="AJ83" i="4"/>
  <c r="I84" i="4"/>
  <c r="AG84" i="4"/>
  <c r="T87" i="4"/>
  <c r="Q88" i="4"/>
  <c r="T89" i="4"/>
  <c r="AJ89" i="4"/>
  <c r="P91" i="4"/>
  <c r="Y91" i="4"/>
  <c r="AJ91" i="4"/>
  <c r="AF93" i="4"/>
  <c r="T93" i="4"/>
  <c r="AB93" i="4"/>
  <c r="Q93" i="4"/>
  <c r="H93" i="4"/>
  <c r="X93" i="4"/>
  <c r="R128" i="4"/>
  <c r="AC135" i="4"/>
  <c r="R135" i="4"/>
  <c r="AK140" i="4"/>
  <c r="U140" i="4"/>
  <c r="AG140" i="4"/>
  <c r="L140" i="4"/>
  <c r="AF140" i="4"/>
  <c r="J140" i="4"/>
  <c r="T71" i="4"/>
  <c r="AF72" i="4"/>
  <c r="AJ79" i="4"/>
  <c r="AJ87" i="4"/>
  <c r="K268" i="4"/>
  <c r="J268" i="4"/>
  <c r="I268" i="4"/>
  <c r="AJ5" i="4"/>
  <c r="AJ7" i="4"/>
  <c r="AJ9" i="4"/>
  <c r="AJ11" i="4"/>
  <c r="AJ13" i="4"/>
  <c r="AJ15" i="4"/>
  <c r="R22" i="4"/>
  <c r="R23" i="4"/>
  <c r="AK33" i="4"/>
  <c r="O34" i="4"/>
  <c r="AL34" i="4"/>
  <c r="Q56" i="4"/>
  <c r="Q71" i="4"/>
  <c r="Q72" i="4"/>
  <c r="AK72" i="4"/>
  <c r="I73" i="4"/>
  <c r="T73" i="4"/>
  <c r="X74" i="4"/>
  <c r="AM76" i="4"/>
  <c r="I77" i="4"/>
  <c r="Y77" i="4"/>
  <c r="AJ78" i="4"/>
  <c r="AB79" i="4"/>
  <c r="H80" i="4"/>
  <c r="AF80" i="4"/>
  <c r="T81" i="4"/>
  <c r="X82" i="4"/>
  <c r="L83" i="4"/>
  <c r="P84" i="4"/>
  <c r="AM85" i="4"/>
  <c r="AJ85" i="4"/>
  <c r="I86" i="4"/>
  <c r="AG86" i="4"/>
  <c r="AB87" i="4"/>
  <c r="H88" i="4"/>
  <c r="X88" i="4"/>
  <c r="I89" i="4"/>
  <c r="Y89" i="4"/>
  <c r="H91" i="4"/>
  <c r="Q91" i="4"/>
  <c r="AB91" i="4"/>
  <c r="I93" i="4"/>
  <c r="Y93" i="4"/>
  <c r="P95" i="4"/>
  <c r="AJ95" i="4"/>
  <c r="AF97" i="4"/>
  <c r="T97" i="4"/>
  <c r="I97" i="4"/>
  <c r="AB97" i="4"/>
  <c r="Q97" i="4"/>
  <c r="H97" i="4"/>
  <c r="Y97" i="4"/>
  <c r="P99" i="4"/>
  <c r="AJ99" i="4"/>
  <c r="AF101" i="4"/>
  <c r="T101" i="4"/>
  <c r="I101" i="4"/>
  <c r="AB101" i="4"/>
  <c r="Q101" i="4"/>
  <c r="H101" i="4"/>
  <c r="Y101" i="4"/>
  <c r="P103" i="4"/>
  <c r="AJ103" i="4"/>
  <c r="AF105" i="4"/>
  <c r="T105" i="4"/>
  <c r="I105" i="4"/>
  <c r="AB105" i="4"/>
  <c r="Q105" i="4"/>
  <c r="H105" i="4"/>
  <c r="Y105" i="4"/>
  <c r="P107" i="4"/>
  <c r="AJ107" i="4"/>
  <c r="AI109" i="4"/>
  <c r="O109" i="4"/>
  <c r="K109" i="4"/>
  <c r="U129" i="4"/>
  <c r="AF134" i="4"/>
  <c r="AC137" i="4"/>
  <c r="V140" i="4"/>
  <c r="X141" i="4"/>
  <c r="L127" i="4"/>
  <c r="AG127" i="4"/>
  <c r="I128" i="4"/>
  <c r="T128" i="4"/>
  <c r="AD128" i="4"/>
  <c r="AK129" i="4"/>
  <c r="V129" i="4"/>
  <c r="N130" i="4"/>
  <c r="Y130" i="4"/>
  <c r="AJ130" i="4"/>
  <c r="I131" i="4"/>
  <c r="P131" i="4"/>
  <c r="X131" i="4"/>
  <c r="AD131" i="4"/>
  <c r="AK132" i="4"/>
  <c r="V132" i="4"/>
  <c r="M133" i="4"/>
  <c r="X133" i="4"/>
  <c r="AJ133" i="4"/>
  <c r="U134" i="4"/>
  <c r="M135" i="4"/>
  <c r="AK136" i="4"/>
  <c r="AJ137" i="4"/>
  <c r="P138" i="4"/>
  <c r="AF138" i="4"/>
  <c r="M139" i="4"/>
  <c r="X139" i="4"/>
  <c r="AH139" i="4"/>
  <c r="AL142" i="4"/>
  <c r="I143" i="4"/>
  <c r="R143" i="4"/>
  <c r="I145" i="4"/>
  <c r="R145" i="4"/>
  <c r="L146" i="4"/>
  <c r="Z146" i="4"/>
  <c r="M154" i="4"/>
  <c r="I154" i="4"/>
  <c r="H154" i="4"/>
  <c r="T164" i="4"/>
  <c r="Y177" i="4"/>
  <c r="AF177" i="4"/>
  <c r="L177" i="4"/>
  <c r="X177" i="4"/>
  <c r="I177" i="4"/>
  <c r="Q177" i="4"/>
  <c r="H177" i="4"/>
  <c r="AC179" i="4"/>
  <c r="L179" i="4"/>
  <c r="AB179" i="4"/>
  <c r="I179" i="4"/>
  <c r="T179" i="4"/>
  <c r="H179" i="4"/>
  <c r="AM188" i="4"/>
  <c r="AB188" i="4"/>
  <c r="L188" i="4"/>
  <c r="Y188" i="4"/>
  <c r="I188" i="4"/>
  <c r="AJ188" i="4"/>
  <c r="T188" i="4"/>
  <c r="H188" i="4"/>
  <c r="R189" i="4"/>
  <c r="AC94" i="4"/>
  <c r="AC96" i="4"/>
  <c r="AC100" i="4"/>
  <c r="AC102" i="4"/>
  <c r="AC104" i="4"/>
  <c r="AC106" i="4"/>
  <c r="AM108" i="4"/>
  <c r="U127" i="4"/>
  <c r="M128" i="4"/>
  <c r="X128" i="4"/>
  <c r="J129" i="4"/>
  <c r="AF129" i="4"/>
  <c r="H130" i="4"/>
  <c r="R130" i="4"/>
  <c r="AC130" i="4"/>
  <c r="J131" i="4"/>
  <c r="R131" i="4"/>
  <c r="Y131" i="4"/>
  <c r="AH131" i="4"/>
  <c r="J132" i="4"/>
  <c r="AF132" i="4"/>
  <c r="H133" i="4"/>
  <c r="N133" i="4"/>
  <c r="H135" i="4"/>
  <c r="Z136" i="4"/>
  <c r="U138" i="4"/>
  <c r="H139" i="4"/>
  <c r="N139" i="4"/>
  <c r="Y139" i="4"/>
  <c r="J142" i="4"/>
  <c r="J143" i="4"/>
  <c r="AD143" i="4"/>
  <c r="J145" i="4"/>
  <c r="AC145" i="4"/>
  <c r="P146" i="4"/>
  <c r="AF146" i="4"/>
  <c r="AH147" i="4"/>
  <c r="AC147" i="4"/>
  <c r="M147" i="4"/>
  <c r="X147" i="4"/>
  <c r="V153" i="4"/>
  <c r="AK153" i="4"/>
  <c r="P153" i="4"/>
  <c r="AG153" i="4"/>
  <c r="L153" i="4"/>
  <c r="N154" i="4"/>
  <c r="AC162" i="4"/>
  <c r="T162" i="4"/>
  <c r="J162" i="4"/>
  <c r="AJ162" i="4"/>
  <c r="Z162" i="4"/>
  <c r="R162" i="4"/>
  <c r="I162" i="4"/>
  <c r="AH162" i="4"/>
  <c r="Y162" i="4"/>
  <c r="N162" i="4"/>
  <c r="H162" i="4"/>
  <c r="AJ164" i="4"/>
  <c r="AC164" i="4"/>
  <c r="P177" i="4"/>
  <c r="Q179" i="4"/>
  <c r="Q188" i="4"/>
  <c r="AK197" i="4"/>
  <c r="Z197" i="4"/>
  <c r="R197" i="4"/>
  <c r="J197" i="4"/>
  <c r="AH211" i="4"/>
  <c r="V211" i="4"/>
  <c r="P211" i="4"/>
  <c r="N211" i="4"/>
  <c r="K256" i="4"/>
  <c r="J256" i="4"/>
  <c r="I256" i="4"/>
  <c r="I270" i="4"/>
  <c r="L270" i="4"/>
  <c r="J270" i="4"/>
  <c r="V127" i="4"/>
  <c r="AK128" i="4"/>
  <c r="N128" i="4"/>
  <c r="Y128" i="4"/>
  <c r="AJ128" i="4"/>
  <c r="M131" i="4"/>
  <c r="T131" i="4"/>
  <c r="Z131" i="4"/>
  <c r="T143" i="4"/>
  <c r="U146" i="4"/>
  <c r="AK148" i="4"/>
  <c r="AF148" i="4"/>
  <c r="J148" i="4"/>
  <c r="V148" i="4"/>
  <c r="U148" i="4"/>
  <c r="AK163" i="4"/>
  <c r="P163" i="4"/>
  <c r="AC163" i="4"/>
  <c r="M163" i="4"/>
  <c r="AB163" i="4"/>
  <c r="H163" i="4"/>
  <c r="AG184" i="4"/>
  <c r="Q184" i="4"/>
  <c r="AM186" i="4"/>
  <c r="AG186" i="4"/>
  <c r="Q186" i="4"/>
  <c r="AB186" i="4"/>
  <c r="L186" i="4"/>
  <c r="Y186" i="4"/>
  <c r="I186" i="4"/>
  <c r="J149" i="4"/>
  <c r="T149" i="4"/>
  <c r="AH149" i="4"/>
  <c r="M151" i="4"/>
  <c r="AC151" i="4"/>
  <c r="V155" i="4"/>
  <c r="M156" i="4"/>
  <c r="AC156" i="4"/>
  <c r="P157" i="4"/>
  <c r="AK157" i="4"/>
  <c r="I158" i="4"/>
  <c r="V159" i="4"/>
  <c r="M160" i="4"/>
  <c r="Z160" i="4"/>
  <c r="V161" i="4"/>
  <c r="M164" i="4"/>
  <c r="U164" i="4"/>
  <c r="AF164" i="4"/>
  <c r="AC165" i="4"/>
  <c r="I166" i="4"/>
  <c r="P166" i="4"/>
  <c r="X166" i="4"/>
  <c r="AD166" i="4"/>
  <c r="AM166" i="4"/>
  <c r="Z168" i="4"/>
  <c r="AB176" i="4"/>
  <c r="AJ177" i="4"/>
  <c r="L178" i="4"/>
  <c r="AG178" i="4"/>
  <c r="Q180" i="4"/>
  <c r="AG180" i="4"/>
  <c r="Y182" i="4"/>
  <c r="L184" i="4"/>
  <c r="V192" i="4"/>
  <c r="AL192" i="4"/>
  <c r="AL194" i="4"/>
  <c r="AC196" i="4"/>
  <c r="AK201" i="4"/>
  <c r="V201" i="4"/>
  <c r="AM201" i="4"/>
  <c r="S203" i="4"/>
  <c r="AM203" i="4"/>
  <c r="AK205" i="4"/>
  <c r="AD205" i="4"/>
  <c r="J282" i="4"/>
  <c r="M302" i="4"/>
  <c r="M149" i="4"/>
  <c r="X149" i="4"/>
  <c r="AJ149" i="4"/>
  <c r="AD151" i="4"/>
  <c r="Z155" i="4"/>
  <c r="N156" i="4"/>
  <c r="AJ156" i="4"/>
  <c r="Z159" i="4"/>
  <c r="N160" i="4"/>
  <c r="AC160" i="4"/>
  <c r="AK161" i="4"/>
  <c r="N164" i="4"/>
  <c r="Y164" i="4"/>
  <c r="AH164" i="4"/>
  <c r="M165" i="4"/>
  <c r="J166" i="4"/>
  <c r="R166" i="4"/>
  <c r="Y166" i="4"/>
  <c r="AF166" i="4"/>
  <c r="K168" i="4"/>
  <c r="AD168" i="4"/>
  <c r="K169" i="4"/>
  <c r="AC176" i="4"/>
  <c r="Q178" i="4"/>
  <c r="AJ178" i="4"/>
  <c r="T180" i="4"/>
  <c r="AJ180" i="4"/>
  <c r="AB182" i="4"/>
  <c r="AJ196" i="4"/>
  <c r="V203" i="4"/>
  <c r="AG208" i="4"/>
  <c r="H149" i="4"/>
  <c r="N149" i="4"/>
  <c r="I151" i="4"/>
  <c r="L155" i="4"/>
  <c r="H156" i="4"/>
  <c r="L159" i="4"/>
  <c r="H160" i="4"/>
  <c r="T160" i="4"/>
  <c r="AH160" i="4"/>
  <c r="AK162" i="4"/>
  <c r="I164" i="4"/>
  <c r="R164" i="4"/>
  <c r="Z164" i="4"/>
  <c r="M166" i="4"/>
  <c r="T166" i="4"/>
  <c r="Z166" i="4"/>
  <c r="AH166" i="4"/>
  <c r="N168" i="4"/>
  <c r="AJ171" i="4"/>
  <c r="AJ173" i="4"/>
  <c r="L176" i="4"/>
  <c r="H178" i="4"/>
  <c r="T178" i="4"/>
  <c r="AK178" i="4"/>
  <c r="I180" i="4"/>
  <c r="Y180" i="4"/>
  <c r="AM184" i="4"/>
  <c r="T184" i="4"/>
  <c r="AJ184" i="4"/>
  <c r="AJ189" i="4"/>
  <c r="AM189" i="4"/>
  <c r="S192" i="4"/>
  <c r="M196" i="4"/>
  <c r="N201" i="4"/>
  <c r="AE201" i="4"/>
  <c r="K203" i="4"/>
  <c r="AD203" i="4"/>
  <c r="U204" i="4"/>
  <c r="AK204" i="4"/>
  <c r="K207" i="4"/>
  <c r="Y208" i="4"/>
  <c r="Z209" i="4"/>
  <c r="AG210" i="4"/>
  <c r="I275" i="4"/>
  <c r="H276" i="4"/>
  <c r="H278" i="4"/>
  <c r="H286" i="4"/>
  <c r="P313" i="4"/>
  <c r="P317" i="4"/>
  <c r="U94" i="4"/>
  <c r="AK94" i="4"/>
  <c r="U96" i="4"/>
  <c r="AM98" i="4"/>
  <c r="AJ98" i="4"/>
  <c r="AB98" i="4"/>
  <c r="T98" i="4"/>
  <c r="L98" i="4"/>
  <c r="AG98" i="4"/>
  <c r="Y98" i="4"/>
  <c r="Q98" i="4"/>
  <c r="I98" i="4"/>
  <c r="AK98" i="4"/>
  <c r="U100" i="4"/>
  <c r="AK100" i="4"/>
  <c r="U102" i="4"/>
  <c r="AK102" i="4"/>
  <c r="U104" i="4"/>
  <c r="U106" i="4"/>
  <c r="AK106" i="4"/>
  <c r="U108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AK150" i="4"/>
  <c r="Z150" i="4"/>
  <c r="P150" i="4"/>
  <c r="AG150" i="4"/>
  <c r="V150" i="4"/>
  <c r="L150" i="4"/>
  <c r="AH154" i="4"/>
  <c r="X154" i="4"/>
  <c r="AD154" i="4"/>
  <c r="T154" i="4"/>
  <c r="AC154" i="4"/>
  <c r="Y154" i="4"/>
  <c r="AM181" i="4"/>
  <c r="AJ181" i="4"/>
  <c r="AB181" i="4"/>
  <c r="T181" i="4"/>
  <c r="L181" i="4"/>
  <c r="AG181" i="4"/>
  <c r="Y181" i="4"/>
  <c r="Q181" i="4"/>
  <c r="I181" i="4"/>
  <c r="AC181" i="4"/>
  <c r="M181" i="4"/>
  <c r="X181" i="4"/>
  <c r="H181" i="4"/>
  <c r="AF181" i="4"/>
  <c r="U181" i="4"/>
  <c r="AK181" i="4"/>
  <c r="P181" i="4"/>
  <c r="AN3" i="4"/>
  <c r="J15" i="4"/>
  <c r="J20" i="4"/>
  <c r="Y33" i="4"/>
  <c r="G63" i="4"/>
  <c r="C21" i="5" s="1"/>
  <c r="AM54" i="4"/>
  <c r="H74" i="4"/>
  <c r="AF74" i="4"/>
  <c r="H75" i="4"/>
  <c r="AG75" i="4"/>
  <c r="H76" i="4"/>
  <c r="AB76" i="4"/>
  <c r="AK76" i="4"/>
  <c r="Q77" i="4"/>
  <c r="AG77" i="4"/>
  <c r="M78" i="4"/>
  <c r="Y78" i="4"/>
  <c r="M79" i="4"/>
  <c r="U81" i="4"/>
  <c r="U83" i="4"/>
  <c r="AK83" i="4"/>
  <c r="Q84" i="4"/>
  <c r="U85" i="4"/>
  <c r="AK85" i="4"/>
  <c r="Q86" i="4"/>
  <c r="U87" i="4"/>
  <c r="AK87" i="4"/>
  <c r="H90" i="4"/>
  <c r="X94" i="4"/>
  <c r="X96" i="4"/>
  <c r="H98" i="4"/>
  <c r="X100" i="4"/>
  <c r="H102" i="4"/>
  <c r="X104" i="4"/>
  <c r="H106" i="4"/>
  <c r="H108" i="4"/>
  <c r="T135" i="4"/>
  <c r="AB136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4" i="4"/>
  <c r="AM46" i="4"/>
  <c r="Q54" i="4"/>
  <c r="J58" i="4"/>
  <c r="AM59" i="4"/>
  <c r="Q60" i="4"/>
  <c r="AM61" i="4"/>
  <c r="L71" i="4"/>
  <c r="Y71" i="4"/>
  <c r="AK71" i="4"/>
  <c r="L72" i="4"/>
  <c r="U72" i="4"/>
  <c r="AM73" i="4"/>
  <c r="M73" i="4"/>
  <c r="U73" i="4"/>
  <c r="AC73" i="4"/>
  <c r="AK73" i="4"/>
  <c r="I74" i="4"/>
  <c r="Q74" i="4"/>
  <c r="AG74" i="4"/>
  <c r="I75" i="4"/>
  <c r="T75" i="4"/>
  <c r="AJ75" i="4"/>
  <c r="I76" i="4"/>
  <c r="T76" i="4"/>
  <c r="AC76" i="4"/>
  <c r="AF76" i="4"/>
  <c r="L77" i="4"/>
  <c r="T77" i="4"/>
  <c r="AB77" i="4"/>
  <c r="H78" i="4"/>
  <c r="P78" i="4"/>
  <c r="AF78" i="4"/>
  <c r="H79" i="4"/>
  <c r="P79" i="4"/>
  <c r="X79" i="4"/>
  <c r="AF79" i="4"/>
  <c r="L80" i="4"/>
  <c r="T80" i="4"/>
  <c r="AB80" i="4"/>
  <c r="H81" i="4"/>
  <c r="P81" i="4"/>
  <c r="X81" i="4"/>
  <c r="AF81" i="4"/>
  <c r="L82" i="4"/>
  <c r="T82" i="4"/>
  <c r="AB82" i="4"/>
  <c r="H83" i="4"/>
  <c r="P83" i="4"/>
  <c r="X83" i="4"/>
  <c r="AF83" i="4"/>
  <c r="L84" i="4"/>
  <c r="T84" i="4"/>
  <c r="AB84" i="4"/>
  <c r="H85" i="4"/>
  <c r="P85" i="4"/>
  <c r="X85" i="4"/>
  <c r="AF85" i="4"/>
  <c r="L86" i="4"/>
  <c r="T86" i="4"/>
  <c r="AB86" i="4"/>
  <c r="H87" i="4"/>
  <c r="P87" i="4"/>
  <c r="X87" i="4"/>
  <c r="AF87" i="4"/>
  <c r="L88" i="4"/>
  <c r="T88" i="4"/>
  <c r="M90" i="4"/>
  <c r="M92" i="4"/>
  <c r="M94" i="4"/>
  <c r="M96" i="4"/>
  <c r="M98" i="4"/>
  <c r="AC98" i="4"/>
  <c r="M100" i="4"/>
  <c r="M102" i="4"/>
  <c r="M104" i="4"/>
  <c r="M106" i="4"/>
  <c r="M108" i="4"/>
  <c r="P127" i="4"/>
  <c r="Z127" i="4"/>
  <c r="P129" i="4"/>
  <c r="Z129" i="4"/>
  <c r="AM134" i="4"/>
  <c r="AJ134" i="4"/>
  <c r="AD134" i="4"/>
  <c r="Y134" i="4"/>
  <c r="T134" i="4"/>
  <c r="N134" i="4"/>
  <c r="I134" i="4"/>
  <c r="AH134" i="4"/>
  <c r="AC134" i="4"/>
  <c r="X134" i="4"/>
  <c r="R134" i="4"/>
  <c r="M134" i="4"/>
  <c r="H134" i="4"/>
  <c r="AK134" i="4"/>
  <c r="Z134" i="4"/>
  <c r="P134" i="4"/>
  <c r="AG134" i="4"/>
  <c r="V134" i="4"/>
  <c r="L134" i="4"/>
  <c r="AB134" i="4"/>
  <c r="P136" i="4"/>
  <c r="AM144" i="4"/>
  <c r="AJ144" i="4"/>
  <c r="AD144" i="4"/>
  <c r="Y144" i="4"/>
  <c r="T144" i="4"/>
  <c r="N144" i="4"/>
  <c r="I144" i="4"/>
  <c r="AH144" i="4"/>
  <c r="AC144" i="4"/>
  <c r="X144" i="4"/>
  <c r="R144" i="4"/>
  <c r="M144" i="4"/>
  <c r="H144" i="4"/>
  <c r="AG144" i="4"/>
  <c r="V144" i="4"/>
  <c r="L144" i="4"/>
  <c r="AF144" i="4"/>
  <c r="U144" i="4"/>
  <c r="J144" i="4"/>
  <c r="AB144" i="4"/>
  <c r="Q150" i="4"/>
  <c r="AL150" i="4"/>
  <c r="AK151" i="4"/>
  <c r="AF151" i="4"/>
  <c r="Z151" i="4"/>
  <c r="U151" i="4"/>
  <c r="P151" i="4"/>
  <c r="AJ151" i="4"/>
  <c r="Y151" i="4"/>
  <c r="AH151" i="4"/>
  <c r="X151" i="4"/>
  <c r="R154" i="4"/>
  <c r="AK158" i="4"/>
  <c r="AM187" i="4"/>
  <c r="AG187" i="4"/>
  <c r="Y187" i="4"/>
  <c r="Q187" i="4"/>
  <c r="I187" i="4"/>
  <c r="AJ187" i="4"/>
  <c r="AB187" i="4"/>
  <c r="T187" i="4"/>
  <c r="L187" i="4"/>
  <c r="AC187" i="4"/>
  <c r="M187" i="4"/>
  <c r="X187" i="4"/>
  <c r="H187" i="4"/>
  <c r="U187" i="4"/>
  <c r="P187" i="4"/>
  <c r="AK187" i="4"/>
  <c r="AF187" i="4"/>
  <c r="AG60" i="4"/>
  <c r="M74" i="4"/>
  <c r="Y74" i="4"/>
  <c r="M75" i="4"/>
  <c r="AB75" i="4"/>
  <c r="M76" i="4"/>
  <c r="Y76" i="4"/>
  <c r="AJ76" i="4"/>
  <c r="AM90" i="4"/>
  <c r="AJ90" i="4"/>
  <c r="AB90" i="4"/>
  <c r="T90" i="4"/>
  <c r="L90" i="4"/>
  <c r="AG90" i="4"/>
  <c r="Y90" i="4"/>
  <c r="Q90" i="4"/>
  <c r="I90" i="4"/>
  <c r="U90" i="4"/>
  <c r="AK90" i="4"/>
  <c r="AM92" i="4"/>
  <c r="AJ92" i="4"/>
  <c r="AB92" i="4"/>
  <c r="T92" i="4"/>
  <c r="L92" i="4"/>
  <c r="AG92" i="4"/>
  <c r="Y92" i="4"/>
  <c r="Q92" i="4"/>
  <c r="I92" i="4"/>
  <c r="U92" i="4"/>
  <c r="AK92" i="4"/>
  <c r="AM94" i="4"/>
  <c r="AJ94" i="4"/>
  <c r="AB94" i="4"/>
  <c r="T94" i="4"/>
  <c r="L94" i="4"/>
  <c r="AG94" i="4"/>
  <c r="Y94" i="4"/>
  <c r="Q94" i="4"/>
  <c r="I94" i="4"/>
  <c r="AM96" i="4"/>
  <c r="AJ96" i="4"/>
  <c r="AB96" i="4"/>
  <c r="T96" i="4"/>
  <c r="L96" i="4"/>
  <c r="AG96" i="4"/>
  <c r="Y96" i="4"/>
  <c r="Q96" i="4"/>
  <c r="I96" i="4"/>
  <c r="AK96" i="4"/>
  <c r="U98" i="4"/>
  <c r="AM100" i="4"/>
  <c r="AJ100" i="4"/>
  <c r="AB100" i="4"/>
  <c r="T100" i="4"/>
  <c r="L100" i="4"/>
  <c r="AG100" i="4"/>
  <c r="Y100" i="4"/>
  <c r="Q100" i="4"/>
  <c r="I100" i="4"/>
  <c r="AM102" i="4"/>
  <c r="AJ102" i="4"/>
  <c r="AB102" i="4"/>
  <c r="T102" i="4"/>
  <c r="L102" i="4"/>
  <c r="AG102" i="4"/>
  <c r="Y102" i="4"/>
  <c r="Q102" i="4"/>
  <c r="I102" i="4"/>
  <c r="AM104" i="4"/>
  <c r="AJ104" i="4"/>
  <c r="AB104" i="4"/>
  <c r="T104" i="4"/>
  <c r="L104" i="4"/>
  <c r="AG104" i="4"/>
  <c r="Y104" i="4"/>
  <c r="Q104" i="4"/>
  <c r="I104" i="4"/>
  <c r="AK104" i="4"/>
  <c r="AM106" i="4"/>
  <c r="AJ106" i="4"/>
  <c r="AB106" i="4"/>
  <c r="T106" i="4"/>
  <c r="L106" i="4"/>
  <c r="AG106" i="4"/>
  <c r="Y106" i="4"/>
  <c r="Q106" i="4"/>
  <c r="I106" i="4"/>
  <c r="V108" i="4"/>
  <c r="AI108" i="4"/>
  <c r="T108" i="4"/>
  <c r="L108" i="4"/>
  <c r="Y108" i="4"/>
  <c r="Q108" i="4"/>
  <c r="I108" i="4"/>
  <c r="AK135" i="4"/>
  <c r="AF135" i="4"/>
  <c r="Z135" i="4"/>
  <c r="U135" i="4"/>
  <c r="P135" i="4"/>
  <c r="AJ135" i="4"/>
  <c r="Y135" i="4"/>
  <c r="AH135" i="4"/>
  <c r="X135" i="4"/>
  <c r="AK145" i="4"/>
  <c r="AF145" i="4"/>
  <c r="Z145" i="4"/>
  <c r="U145" i="4"/>
  <c r="P145" i="4"/>
  <c r="AH145" i="4"/>
  <c r="X145" i="4"/>
  <c r="AD145" i="4"/>
  <c r="T145" i="4"/>
  <c r="AB150" i="4"/>
  <c r="AM212" i="4"/>
  <c r="AC212" i="4"/>
  <c r="Q212" i="4"/>
  <c r="T322" i="4"/>
  <c r="K322" i="4"/>
  <c r="AA3" i="4"/>
  <c r="O24" i="4"/>
  <c r="U42" i="4"/>
  <c r="J60" i="4"/>
  <c r="P74" i="4"/>
  <c r="Q75" i="4"/>
  <c r="Q76" i="4"/>
  <c r="U79" i="4"/>
  <c r="AC79" i="4"/>
  <c r="AK79" i="4"/>
  <c r="Q80" i="4"/>
  <c r="Y80" i="4"/>
  <c r="M81" i="4"/>
  <c r="AC81" i="4"/>
  <c r="AK81" i="4"/>
  <c r="Q82" i="4"/>
  <c r="Y82" i="4"/>
  <c r="M83" i="4"/>
  <c r="AC83" i="4"/>
  <c r="Y84" i="4"/>
  <c r="M85" i="4"/>
  <c r="AC85" i="4"/>
  <c r="Y86" i="4"/>
  <c r="M87" i="4"/>
  <c r="AC87" i="4"/>
  <c r="X90" i="4"/>
  <c r="H92" i="4"/>
  <c r="X92" i="4"/>
  <c r="H94" i="4"/>
  <c r="H96" i="4"/>
  <c r="X98" i="4"/>
  <c r="H100" i="4"/>
  <c r="X102" i="4"/>
  <c r="H104" i="4"/>
  <c r="X106" i="4"/>
  <c r="X108" i="4"/>
  <c r="AM136" i="4"/>
  <c r="AJ136" i="4"/>
  <c r="AD136" i="4"/>
  <c r="Y136" i="4"/>
  <c r="T136" i="4"/>
  <c r="N136" i="4"/>
  <c r="I136" i="4"/>
  <c r="AH136" i="4"/>
  <c r="AC136" i="4"/>
  <c r="X136" i="4"/>
  <c r="R136" i="4"/>
  <c r="M136" i="4"/>
  <c r="H136" i="4"/>
  <c r="AG136" i="4"/>
  <c r="V136" i="4"/>
  <c r="L136" i="4"/>
  <c r="AF136" i="4"/>
  <c r="U136" i="4"/>
  <c r="J136" i="4"/>
  <c r="AK143" i="4"/>
  <c r="AF143" i="4"/>
  <c r="Z143" i="4"/>
  <c r="U143" i="4"/>
  <c r="P143" i="4"/>
  <c r="AJ143" i="4"/>
  <c r="Y143" i="4"/>
  <c r="AH143" i="4"/>
  <c r="X143" i="4"/>
  <c r="Y145" i="4"/>
  <c r="J150" i="4"/>
  <c r="AF150" i="4"/>
  <c r="AK154" i="4"/>
  <c r="AH158" i="4"/>
  <c r="X158" i="4"/>
  <c r="AD158" i="4"/>
  <c r="T158" i="4"/>
  <c r="AC158" i="4"/>
  <c r="Y158" i="4"/>
  <c r="AG202" i="4"/>
  <c r="Q202" i="4"/>
  <c r="L296" i="4"/>
  <c r="I296" i="4"/>
  <c r="M296" i="4"/>
  <c r="J306" i="4"/>
  <c r="K306" i="4"/>
  <c r="M306" i="4"/>
  <c r="P321" i="4"/>
  <c r="M321" i="4"/>
  <c r="AM25" i="4"/>
  <c r="AL28" i="4"/>
  <c r="AJ30" i="4"/>
  <c r="AL32" i="4"/>
  <c r="Q33" i="4"/>
  <c r="AG33" i="4"/>
  <c r="AM43" i="4"/>
  <c r="AM53" i="4"/>
  <c r="AG54" i="4"/>
  <c r="AM57" i="4"/>
  <c r="Q58" i="4"/>
  <c r="Z60" i="4"/>
  <c r="AK67" i="4"/>
  <c r="AK69" i="4"/>
  <c r="M71" i="4"/>
  <c r="AM72" i="4"/>
  <c r="M72" i="4"/>
  <c r="Y72" i="4"/>
  <c r="AJ72" i="4"/>
  <c r="L74" i="4"/>
  <c r="AJ74" i="4"/>
  <c r="L75" i="4"/>
  <c r="AK75" i="4"/>
  <c r="L76" i="4"/>
  <c r="U76" i="4"/>
  <c r="AG76" i="4"/>
  <c r="AM77" i="4"/>
  <c r="M77" i="4"/>
  <c r="U77" i="4"/>
  <c r="AC77" i="4"/>
  <c r="AK77" i="4"/>
  <c r="I78" i="4"/>
  <c r="Q78" i="4"/>
  <c r="I79" i="4"/>
  <c r="Q79" i="4"/>
  <c r="Y79" i="4"/>
  <c r="AG79" i="4"/>
  <c r="AM80" i="4"/>
  <c r="M80" i="4"/>
  <c r="U80" i="4"/>
  <c r="AC80" i="4"/>
  <c r="AK80" i="4"/>
  <c r="I81" i="4"/>
  <c r="Q81" i="4"/>
  <c r="Y81" i="4"/>
  <c r="AG81" i="4"/>
  <c r="AM82" i="4"/>
  <c r="M82" i="4"/>
  <c r="U82" i="4"/>
  <c r="AC82" i="4"/>
  <c r="AK82" i="4"/>
  <c r="I83" i="4"/>
  <c r="Q83" i="4"/>
  <c r="Y83" i="4"/>
  <c r="AG83" i="4"/>
  <c r="AM84" i="4"/>
  <c r="M84" i="4"/>
  <c r="U84" i="4"/>
  <c r="AC84" i="4"/>
  <c r="AK84" i="4"/>
  <c r="I85" i="4"/>
  <c r="Q85" i="4"/>
  <c r="Y85" i="4"/>
  <c r="AG85" i="4"/>
  <c r="AM86" i="4"/>
  <c r="M86" i="4"/>
  <c r="U86" i="4"/>
  <c r="AC86" i="4"/>
  <c r="AK86" i="4"/>
  <c r="I87" i="4"/>
  <c r="Q87" i="4"/>
  <c r="Y87" i="4"/>
  <c r="AG87" i="4"/>
  <c r="AM88" i="4"/>
  <c r="AJ88" i="4"/>
  <c r="AB88" i="4"/>
  <c r="AG88" i="4"/>
  <c r="M88" i="4"/>
  <c r="U88" i="4"/>
  <c r="AF88" i="4"/>
  <c r="P90" i="4"/>
  <c r="AF90" i="4"/>
  <c r="P92" i="4"/>
  <c r="AF92" i="4"/>
  <c r="P94" i="4"/>
  <c r="AF94" i="4"/>
  <c r="P96" i="4"/>
  <c r="AF96" i="4"/>
  <c r="P98" i="4"/>
  <c r="AF98" i="4"/>
  <c r="P100" i="4"/>
  <c r="AF100" i="4"/>
  <c r="P102" i="4"/>
  <c r="AF102" i="4"/>
  <c r="P104" i="4"/>
  <c r="AF104" i="4"/>
  <c r="P106" i="4"/>
  <c r="AF106" i="4"/>
  <c r="P108" i="4"/>
  <c r="AM127" i="4"/>
  <c r="AJ127" i="4"/>
  <c r="AD127" i="4"/>
  <c r="Y127" i="4"/>
  <c r="T127" i="4"/>
  <c r="N127" i="4"/>
  <c r="I127" i="4"/>
  <c r="AH127" i="4"/>
  <c r="AC127" i="4"/>
  <c r="X127" i="4"/>
  <c r="R127" i="4"/>
  <c r="M127" i="4"/>
  <c r="H127" i="4"/>
  <c r="Q127" i="4"/>
  <c r="AB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D135" i="4"/>
  <c r="Q136" i="4"/>
  <c r="AL136" i="4"/>
  <c r="AK137" i="4"/>
  <c r="AF137" i="4"/>
  <c r="Z137" i="4"/>
  <c r="U137" i="4"/>
  <c r="P137" i="4"/>
  <c r="AH137" i="4"/>
  <c r="X137" i="4"/>
  <c r="AD137" i="4"/>
  <c r="T137" i="4"/>
  <c r="AM142" i="4"/>
  <c r="AJ142" i="4"/>
  <c r="AD142" i="4"/>
  <c r="Y142" i="4"/>
  <c r="T142" i="4"/>
  <c r="N142" i="4"/>
  <c r="I142" i="4"/>
  <c r="AH142" i="4"/>
  <c r="AC142" i="4"/>
  <c r="X142" i="4"/>
  <c r="R142" i="4"/>
  <c r="M142" i="4"/>
  <c r="H142" i="4"/>
  <c r="AK142" i="4"/>
  <c r="Z142" i="4"/>
  <c r="P142" i="4"/>
  <c r="AG142" i="4"/>
  <c r="V142" i="4"/>
  <c r="L142" i="4"/>
  <c r="AB142" i="4"/>
  <c r="AC143" i="4"/>
  <c r="AJ145" i="4"/>
  <c r="U150" i="4"/>
  <c r="AM152" i="4"/>
  <c r="AL152" i="4"/>
  <c r="AG152" i="4"/>
  <c r="AB152" i="4"/>
  <c r="AK152" i="4"/>
  <c r="AF152" i="4"/>
  <c r="AH152" i="4"/>
  <c r="Y152" i="4"/>
  <c r="T152" i="4"/>
  <c r="N152" i="4"/>
  <c r="I152" i="4"/>
  <c r="AD152" i="4"/>
  <c r="X152" i="4"/>
  <c r="R152" i="4"/>
  <c r="M152" i="4"/>
  <c r="H152" i="4"/>
  <c r="V152" i="4"/>
  <c r="L152" i="4"/>
  <c r="AJ152" i="4"/>
  <c r="U152" i="4"/>
  <c r="J152" i="4"/>
  <c r="AC152" i="4"/>
  <c r="AJ154" i="4"/>
  <c r="R158" i="4"/>
  <c r="AG175" i="4"/>
  <c r="AK175" i="4"/>
  <c r="Y175" i="4"/>
  <c r="M175" i="4"/>
  <c r="AJ175" i="4"/>
  <c r="U175" i="4"/>
  <c r="L175" i="4"/>
  <c r="T175" i="4"/>
  <c r="Q175" i="4"/>
  <c r="AB175" i="4"/>
  <c r="I175" i="4"/>
  <c r="M89" i="4"/>
  <c r="U89" i="4"/>
  <c r="AC89" i="4"/>
  <c r="AK89" i="4"/>
  <c r="M91" i="4"/>
  <c r="U91" i="4"/>
  <c r="AC91" i="4"/>
  <c r="AK91" i="4"/>
  <c r="AM93" i="4"/>
  <c r="M93" i="4"/>
  <c r="U93" i="4"/>
  <c r="AC93" i="4"/>
  <c r="AK93" i="4"/>
  <c r="AM95" i="4"/>
  <c r="M95" i="4"/>
  <c r="U95" i="4"/>
  <c r="AC95" i="4"/>
  <c r="AK95" i="4"/>
  <c r="AM97" i="4"/>
  <c r="M97" i="4"/>
  <c r="U97" i="4"/>
  <c r="AC97" i="4"/>
  <c r="AK97" i="4"/>
  <c r="AM99" i="4"/>
  <c r="M99" i="4"/>
  <c r="U99" i="4"/>
  <c r="AC99" i="4"/>
  <c r="AK99" i="4"/>
  <c r="AM101" i="4"/>
  <c r="M101" i="4"/>
  <c r="U101" i="4"/>
  <c r="AC101" i="4"/>
  <c r="AK101" i="4"/>
  <c r="AM103" i="4"/>
  <c r="M103" i="4"/>
  <c r="U103" i="4"/>
  <c r="AC103" i="4"/>
  <c r="AK103" i="4"/>
  <c r="AM105" i="4"/>
  <c r="M105" i="4"/>
  <c r="U105" i="4"/>
  <c r="AC105" i="4"/>
  <c r="AK105" i="4"/>
  <c r="AM107" i="4"/>
  <c r="M107" i="4"/>
  <c r="U107" i="4"/>
  <c r="AC107" i="4"/>
  <c r="AK107" i="4"/>
  <c r="J128" i="4"/>
  <c r="P128" i="4"/>
  <c r="U128" i="4"/>
  <c r="Z128" i="4"/>
  <c r="AF128" i="4"/>
  <c r="J130" i="4"/>
  <c r="P130" i="4"/>
  <c r="U130" i="4"/>
  <c r="Z130" i="4"/>
  <c r="AF130" i="4"/>
  <c r="AK131" i="4"/>
  <c r="AF131" i="4"/>
  <c r="P132" i="4"/>
  <c r="Z132" i="4"/>
  <c r="Y133" i="4"/>
  <c r="AM138" i="4"/>
  <c r="AJ138" i="4"/>
  <c r="AD138" i="4"/>
  <c r="Y138" i="4"/>
  <c r="T138" i="4"/>
  <c r="N138" i="4"/>
  <c r="I138" i="4"/>
  <c r="AH138" i="4"/>
  <c r="AC138" i="4"/>
  <c r="X138" i="4"/>
  <c r="R138" i="4"/>
  <c r="M138" i="4"/>
  <c r="H138" i="4"/>
  <c r="Q138" i="4"/>
  <c r="AB138" i="4"/>
  <c r="AL138" i="4"/>
  <c r="AK139" i="4"/>
  <c r="AF139" i="4"/>
  <c r="Z139" i="4"/>
  <c r="U139" i="4"/>
  <c r="P139" i="4"/>
  <c r="P140" i="4"/>
  <c r="Z140" i="4"/>
  <c r="Y141" i="4"/>
  <c r="AM146" i="4"/>
  <c r="AJ146" i="4"/>
  <c r="AD146" i="4"/>
  <c r="Y146" i="4"/>
  <c r="T146" i="4"/>
  <c r="N146" i="4"/>
  <c r="I146" i="4"/>
  <c r="AH146" i="4"/>
  <c r="AC146" i="4"/>
  <c r="X146" i="4"/>
  <c r="R146" i="4"/>
  <c r="M146" i="4"/>
  <c r="H146" i="4"/>
  <c r="Q146" i="4"/>
  <c r="AB146" i="4"/>
  <c r="AL146" i="4"/>
  <c r="AK147" i="4"/>
  <c r="AF147" i="4"/>
  <c r="Z147" i="4"/>
  <c r="U147" i="4"/>
  <c r="P147" i="4"/>
  <c r="P148" i="4"/>
  <c r="Z148" i="4"/>
  <c r="Y149" i="4"/>
  <c r="AK156" i="4"/>
  <c r="AM161" i="4"/>
  <c r="AJ161" i="4"/>
  <c r="AD161" i="4"/>
  <c r="Y161" i="4"/>
  <c r="T161" i="4"/>
  <c r="N161" i="4"/>
  <c r="I161" i="4"/>
  <c r="AG161" i="4"/>
  <c r="Z161" i="4"/>
  <c r="R161" i="4"/>
  <c r="L161" i="4"/>
  <c r="AL161" i="4"/>
  <c r="AF161" i="4"/>
  <c r="X161" i="4"/>
  <c r="Q161" i="4"/>
  <c r="J161" i="4"/>
  <c r="AC161" i="4"/>
  <c r="P161" i="4"/>
  <c r="AB161" i="4"/>
  <c r="M161" i="4"/>
  <c r="AH161" i="4"/>
  <c r="H89" i="4"/>
  <c r="P89" i="4"/>
  <c r="X89" i="4"/>
  <c r="AF89" i="4"/>
  <c r="AJ110" i="4"/>
  <c r="AJ112" i="4"/>
  <c r="AJ114" i="4"/>
  <c r="AJ116" i="4"/>
  <c r="AJ118" i="4"/>
  <c r="AJ120" i="4"/>
  <c r="AJ122" i="4"/>
  <c r="AJ124" i="4"/>
  <c r="AL126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AJ132" i="4"/>
  <c r="AD132" i="4"/>
  <c r="Y132" i="4"/>
  <c r="T132" i="4"/>
  <c r="N132" i="4"/>
  <c r="I132" i="4"/>
  <c r="AH132" i="4"/>
  <c r="AC132" i="4"/>
  <c r="X132" i="4"/>
  <c r="R132" i="4"/>
  <c r="M132" i="4"/>
  <c r="H132" i="4"/>
  <c r="Q132" i="4"/>
  <c r="AB132" i="4"/>
  <c r="AL132" i="4"/>
  <c r="AK133" i="4"/>
  <c r="AF133" i="4"/>
  <c r="Z133" i="4"/>
  <c r="U133" i="4"/>
  <c r="P133" i="4"/>
  <c r="AM140" i="4"/>
  <c r="AJ140" i="4"/>
  <c r="AD140" i="4"/>
  <c r="Y140" i="4"/>
  <c r="T140" i="4"/>
  <c r="N140" i="4"/>
  <c r="I140" i="4"/>
  <c r="AH140" i="4"/>
  <c r="AC140" i="4"/>
  <c r="X140" i="4"/>
  <c r="R140" i="4"/>
  <c r="M140" i="4"/>
  <c r="H140" i="4"/>
  <c r="Q140" i="4"/>
  <c r="AB140" i="4"/>
  <c r="AL140" i="4"/>
  <c r="AK141" i="4"/>
  <c r="AF141" i="4"/>
  <c r="Z141" i="4"/>
  <c r="U141" i="4"/>
  <c r="P141" i="4"/>
  <c r="AM148" i="4"/>
  <c r="AJ148" i="4"/>
  <c r="AD148" i="4"/>
  <c r="Y148" i="4"/>
  <c r="T148" i="4"/>
  <c r="N148" i="4"/>
  <c r="I148" i="4"/>
  <c r="AH148" i="4"/>
  <c r="AC148" i="4"/>
  <c r="X148" i="4"/>
  <c r="R148" i="4"/>
  <c r="M148" i="4"/>
  <c r="H148" i="4"/>
  <c r="Q148" i="4"/>
  <c r="AB148" i="4"/>
  <c r="AL148" i="4"/>
  <c r="AK149" i="4"/>
  <c r="AF149" i="4"/>
  <c r="Z149" i="4"/>
  <c r="U149" i="4"/>
  <c r="P149" i="4"/>
  <c r="AH156" i="4"/>
  <c r="X156" i="4"/>
  <c r="AD156" i="4"/>
  <c r="T156" i="4"/>
  <c r="AM183" i="4"/>
  <c r="AG183" i="4"/>
  <c r="Y183" i="4"/>
  <c r="Q183" i="4"/>
  <c r="I183" i="4"/>
  <c r="AJ183" i="4"/>
  <c r="AB183" i="4"/>
  <c r="T183" i="4"/>
  <c r="L183" i="4"/>
  <c r="AC183" i="4"/>
  <c r="M183" i="4"/>
  <c r="X183" i="4"/>
  <c r="H183" i="4"/>
  <c r="U183" i="4"/>
  <c r="P183" i="4"/>
  <c r="AK183" i="4"/>
  <c r="AM153" i="4"/>
  <c r="AJ153" i="4"/>
  <c r="AD153" i="4"/>
  <c r="Y153" i="4"/>
  <c r="T153" i="4"/>
  <c r="N153" i="4"/>
  <c r="I153" i="4"/>
  <c r="AH153" i="4"/>
  <c r="AC153" i="4"/>
  <c r="X153" i="4"/>
  <c r="R153" i="4"/>
  <c r="M153" i="4"/>
  <c r="H153" i="4"/>
  <c r="Q153" i="4"/>
  <c r="AB153" i="4"/>
  <c r="AL153" i="4"/>
  <c r="AM155" i="4"/>
  <c r="AJ155" i="4"/>
  <c r="AD155" i="4"/>
  <c r="Y155" i="4"/>
  <c r="T155" i="4"/>
  <c r="N155" i="4"/>
  <c r="I155" i="4"/>
  <c r="AH155" i="4"/>
  <c r="AC155" i="4"/>
  <c r="X155" i="4"/>
  <c r="R155" i="4"/>
  <c r="M155" i="4"/>
  <c r="H155" i="4"/>
  <c r="Q155" i="4"/>
  <c r="AB155" i="4"/>
  <c r="AL155" i="4"/>
  <c r="AM157" i="4"/>
  <c r="AJ157" i="4"/>
  <c r="AD157" i="4"/>
  <c r="Y157" i="4"/>
  <c r="T157" i="4"/>
  <c r="N157" i="4"/>
  <c r="I157" i="4"/>
  <c r="AH157" i="4"/>
  <c r="AC157" i="4"/>
  <c r="X157" i="4"/>
  <c r="R157" i="4"/>
  <c r="M157" i="4"/>
  <c r="H157" i="4"/>
  <c r="Q157" i="4"/>
  <c r="AB157" i="4"/>
  <c r="AL157" i="4"/>
  <c r="AM159" i="4"/>
  <c r="AJ159" i="4"/>
  <c r="AD159" i="4"/>
  <c r="Y159" i="4"/>
  <c r="T159" i="4"/>
  <c r="N159" i="4"/>
  <c r="I159" i="4"/>
  <c r="AH159" i="4"/>
  <c r="AC159" i="4"/>
  <c r="X159" i="4"/>
  <c r="R159" i="4"/>
  <c r="M159" i="4"/>
  <c r="H159" i="4"/>
  <c r="Q159" i="4"/>
  <c r="AB159" i="4"/>
  <c r="AL159" i="4"/>
  <c r="AM165" i="4"/>
  <c r="AJ165" i="4"/>
  <c r="AD165" i="4"/>
  <c r="Y165" i="4"/>
  <c r="T165" i="4"/>
  <c r="N165" i="4"/>
  <c r="I165" i="4"/>
  <c r="AG165" i="4"/>
  <c r="Z165" i="4"/>
  <c r="R165" i="4"/>
  <c r="L165" i="4"/>
  <c r="AL165" i="4"/>
  <c r="AF165" i="4"/>
  <c r="X165" i="4"/>
  <c r="Q165" i="4"/>
  <c r="J165" i="4"/>
  <c r="U165" i="4"/>
  <c r="AH165" i="4"/>
  <c r="AM185" i="4"/>
  <c r="AG185" i="4"/>
  <c r="Y185" i="4"/>
  <c r="Q185" i="4"/>
  <c r="I185" i="4"/>
  <c r="AJ185" i="4"/>
  <c r="AB185" i="4"/>
  <c r="T185" i="4"/>
  <c r="L185" i="4"/>
  <c r="AC185" i="4"/>
  <c r="M185" i="4"/>
  <c r="X185" i="4"/>
  <c r="H185" i="4"/>
  <c r="U185" i="4"/>
  <c r="P185" i="4"/>
  <c r="AM131" i="4"/>
  <c r="L131" i="4"/>
  <c r="Q131" i="4"/>
  <c r="V131" i="4"/>
  <c r="AB131" i="4"/>
  <c r="AG131" i="4"/>
  <c r="AL131" i="4"/>
  <c r="AM133" i="4"/>
  <c r="L133" i="4"/>
  <c r="Q133" i="4"/>
  <c r="V133" i="4"/>
  <c r="AB133" i="4"/>
  <c r="AG133" i="4"/>
  <c r="AL133" i="4"/>
  <c r="AM135" i="4"/>
  <c r="L135" i="4"/>
  <c r="Q135" i="4"/>
  <c r="V135" i="4"/>
  <c r="AB135" i="4"/>
  <c r="AG135" i="4"/>
  <c r="AL135" i="4"/>
  <c r="AM137" i="4"/>
  <c r="L137" i="4"/>
  <c r="Q137" i="4"/>
  <c r="V137" i="4"/>
  <c r="AB137" i="4"/>
  <c r="AG137" i="4"/>
  <c r="AL137" i="4"/>
  <c r="AM139" i="4"/>
  <c r="L139" i="4"/>
  <c r="Q139" i="4"/>
  <c r="V139" i="4"/>
  <c r="AB139" i="4"/>
  <c r="AG139" i="4"/>
  <c r="AL139" i="4"/>
  <c r="AM141" i="4"/>
  <c r="L141" i="4"/>
  <c r="Q141" i="4"/>
  <c r="V141" i="4"/>
  <c r="AB141" i="4"/>
  <c r="AG141" i="4"/>
  <c r="AL141" i="4"/>
  <c r="AM143" i="4"/>
  <c r="L143" i="4"/>
  <c r="Q143" i="4"/>
  <c r="V143" i="4"/>
  <c r="AB143" i="4"/>
  <c r="AG143" i="4"/>
  <c r="AL143" i="4"/>
  <c r="AM145" i="4"/>
  <c r="L145" i="4"/>
  <c r="Q145" i="4"/>
  <c r="V145" i="4"/>
  <c r="AB145" i="4"/>
  <c r="AG145" i="4"/>
  <c r="AL145" i="4"/>
  <c r="AM147" i="4"/>
  <c r="L147" i="4"/>
  <c r="Q147" i="4"/>
  <c r="V147" i="4"/>
  <c r="AB147" i="4"/>
  <c r="AG147" i="4"/>
  <c r="AL147" i="4"/>
  <c r="AM149" i="4"/>
  <c r="L149" i="4"/>
  <c r="Q149" i="4"/>
  <c r="V149" i="4"/>
  <c r="AB149" i="4"/>
  <c r="AG149" i="4"/>
  <c r="AL149" i="4"/>
  <c r="AM151" i="4"/>
  <c r="L151" i="4"/>
  <c r="Q151" i="4"/>
  <c r="V151" i="4"/>
  <c r="AB151" i="4"/>
  <c r="AG151" i="4"/>
  <c r="AL151" i="4"/>
  <c r="J153" i="4"/>
  <c r="U153" i="4"/>
  <c r="AF153" i="4"/>
  <c r="J155" i="4"/>
  <c r="U155" i="4"/>
  <c r="AF155" i="4"/>
  <c r="J157" i="4"/>
  <c r="U157" i="4"/>
  <c r="AF157" i="4"/>
  <c r="J159" i="4"/>
  <c r="U159" i="4"/>
  <c r="AF159" i="4"/>
  <c r="AM163" i="4"/>
  <c r="AJ163" i="4"/>
  <c r="AD163" i="4"/>
  <c r="Y163" i="4"/>
  <c r="T163" i="4"/>
  <c r="N163" i="4"/>
  <c r="I163" i="4"/>
  <c r="AG163" i="4"/>
  <c r="Z163" i="4"/>
  <c r="R163" i="4"/>
  <c r="L163" i="4"/>
  <c r="AL163" i="4"/>
  <c r="AF163" i="4"/>
  <c r="X163" i="4"/>
  <c r="Q163" i="4"/>
  <c r="J163" i="4"/>
  <c r="U163" i="4"/>
  <c r="AH163" i="4"/>
  <c r="H165" i="4"/>
  <c r="V165" i="4"/>
  <c r="AK165" i="4"/>
  <c r="AF185" i="4"/>
  <c r="J154" i="4"/>
  <c r="P154" i="4"/>
  <c r="U154" i="4"/>
  <c r="Z154" i="4"/>
  <c r="AF154" i="4"/>
  <c r="J156" i="4"/>
  <c r="P156" i="4"/>
  <c r="U156" i="4"/>
  <c r="Z156" i="4"/>
  <c r="AF156" i="4"/>
  <c r="J158" i="4"/>
  <c r="P158" i="4"/>
  <c r="U158" i="4"/>
  <c r="Z158" i="4"/>
  <c r="AF158" i="4"/>
  <c r="J160" i="4"/>
  <c r="P160" i="4"/>
  <c r="X160" i="4"/>
  <c r="AD160" i="4"/>
  <c r="P162" i="4"/>
  <c r="X162" i="4"/>
  <c r="AD162" i="4"/>
  <c r="P164" i="4"/>
  <c r="X164" i="4"/>
  <c r="AD164" i="4"/>
  <c r="AH168" i="4"/>
  <c r="S168" i="4"/>
  <c r="J168" i="4"/>
  <c r="V168" i="4"/>
  <c r="AL168" i="4"/>
  <c r="T176" i="4"/>
  <c r="AF179" i="4"/>
  <c r="AG179" i="4"/>
  <c r="U179" i="4"/>
  <c r="AM154" i="4"/>
  <c r="L154" i="4"/>
  <c r="Q154" i="4"/>
  <c r="V154" i="4"/>
  <c r="AB154" i="4"/>
  <c r="AG154" i="4"/>
  <c r="AL154" i="4"/>
  <c r="AM156" i="4"/>
  <c r="L156" i="4"/>
  <c r="Q156" i="4"/>
  <c r="V156" i="4"/>
  <c r="AB156" i="4"/>
  <c r="AG156" i="4"/>
  <c r="AL156" i="4"/>
  <c r="AM158" i="4"/>
  <c r="L158" i="4"/>
  <c r="Q158" i="4"/>
  <c r="V158" i="4"/>
  <c r="AB158" i="4"/>
  <c r="AG158" i="4"/>
  <c r="AL158" i="4"/>
  <c r="AM160" i="4"/>
  <c r="AL160" i="4"/>
  <c r="AG160" i="4"/>
  <c r="AB160" i="4"/>
  <c r="V160" i="4"/>
  <c r="Q160" i="4"/>
  <c r="L160" i="4"/>
  <c r="R160" i="4"/>
  <c r="Y160" i="4"/>
  <c r="AF160" i="4"/>
  <c r="AM176" i="4"/>
  <c r="AG176" i="4"/>
  <c r="Y176" i="4"/>
  <c r="Q176" i="4"/>
  <c r="I176" i="4"/>
  <c r="AF176" i="4"/>
  <c r="X176" i="4"/>
  <c r="P176" i="4"/>
  <c r="H176" i="4"/>
  <c r="U176" i="4"/>
  <c r="AK176" i="4"/>
  <c r="AK199" i="4"/>
  <c r="AI199" i="4"/>
  <c r="Z199" i="4"/>
  <c r="R199" i="4"/>
  <c r="J199" i="4"/>
  <c r="AM199" i="4"/>
  <c r="AE199" i="4"/>
  <c r="V199" i="4"/>
  <c r="N199" i="4"/>
  <c r="AL199" i="4"/>
  <c r="AD199" i="4"/>
  <c r="S199" i="4"/>
  <c r="K199" i="4"/>
  <c r="AH199" i="4"/>
  <c r="W199" i="4"/>
  <c r="W210" i="4"/>
  <c r="O210" i="4"/>
  <c r="M180" i="4"/>
  <c r="U180" i="4"/>
  <c r="AC180" i="4"/>
  <c r="AK180" i="4"/>
  <c r="AM182" i="4"/>
  <c r="AK182" i="4"/>
  <c r="AC182" i="4"/>
  <c r="U182" i="4"/>
  <c r="AF182" i="4"/>
  <c r="X182" i="4"/>
  <c r="P182" i="4"/>
  <c r="H182" i="4"/>
  <c r="Q182" i="4"/>
  <c r="AG182" i="4"/>
  <c r="AL191" i="4"/>
  <c r="Z191" i="4"/>
  <c r="J191" i="4"/>
  <c r="AI191" i="4"/>
  <c r="R191" i="4"/>
  <c r="AH191" i="4"/>
  <c r="K191" i="4"/>
  <c r="U198" i="4"/>
  <c r="AK198" i="4"/>
  <c r="K260" i="4"/>
  <c r="H260" i="4"/>
  <c r="I260" i="4"/>
  <c r="K324" i="4"/>
  <c r="L324" i="4"/>
  <c r="AM162" i="4"/>
  <c r="L162" i="4"/>
  <c r="Q162" i="4"/>
  <c r="V162" i="4"/>
  <c r="AB162" i="4"/>
  <c r="AG162" i="4"/>
  <c r="AL162" i="4"/>
  <c r="AM164" i="4"/>
  <c r="L164" i="4"/>
  <c r="Q164" i="4"/>
  <c r="V164" i="4"/>
  <c r="AB164" i="4"/>
  <c r="AG164" i="4"/>
  <c r="AL164" i="4"/>
  <c r="L166" i="4"/>
  <c r="Q166" i="4"/>
  <c r="V166" i="4"/>
  <c r="AB166" i="4"/>
  <c r="AL169" i="4"/>
  <c r="AI169" i="4"/>
  <c r="M177" i="4"/>
  <c r="M178" i="4"/>
  <c r="AM179" i="4"/>
  <c r="M179" i="4"/>
  <c r="Y179" i="4"/>
  <c r="AJ179" i="4"/>
  <c r="H180" i="4"/>
  <c r="P180" i="4"/>
  <c r="X180" i="4"/>
  <c r="AF180" i="4"/>
  <c r="I182" i="4"/>
  <c r="T182" i="4"/>
  <c r="AJ182" i="4"/>
  <c r="S191" i="4"/>
  <c r="L294" i="4"/>
  <c r="M294" i="4"/>
  <c r="L298" i="4"/>
  <c r="I298" i="4"/>
  <c r="M298" i="4"/>
  <c r="H184" i="4"/>
  <c r="P184" i="4"/>
  <c r="X184" i="4"/>
  <c r="AF184" i="4"/>
  <c r="H186" i="4"/>
  <c r="P186" i="4"/>
  <c r="X186" i="4"/>
  <c r="AF186" i="4"/>
  <c r="P188" i="4"/>
  <c r="X188" i="4"/>
  <c r="AF188" i="4"/>
  <c r="L189" i="4"/>
  <c r="W189" i="4"/>
  <c r="AH189" i="4"/>
  <c r="AL190" i="4"/>
  <c r="K192" i="4"/>
  <c r="AD192" i="4"/>
  <c r="L196" i="4"/>
  <c r="AB196" i="4"/>
  <c r="N197" i="4"/>
  <c r="V197" i="4"/>
  <c r="AE197" i="4"/>
  <c r="AM197" i="4"/>
  <c r="J201" i="4"/>
  <c r="R201" i="4"/>
  <c r="Z201" i="4"/>
  <c r="AI201" i="4"/>
  <c r="AK202" i="4"/>
  <c r="AC202" i="4"/>
  <c r="J203" i="4"/>
  <c r="R203" i="4"/>
  <c r="Z203" i="4"/>
  <c r="AI203" i="4"/>
  <c r="AC204" i="4"/>
  <c r="O205" i="4"/>
  <c r="W205" i="4"/>
  <c r="AH205" i="4"/>
  <c r="V209" i="4"/>
  <c r="AF209" i="4"/>
  <c r="AL210" i="4"/>
  <c r="S210" i="4"/>
  <c r="AC210" i="4"/>
  <c r="AK210" i="4"/>
  <c r="AD211" i="4"/>
  <c r="AJ212" i="4"/>
  <c r="U212" i="4"/>
  <c r="AI212" i="4"/>
  <c r="I255" i="4"/>
  <c r="H256" i="4"/>
  <c r="J274" i="4"/>
  <c r="L282" i="4"/>
  <c r="L314" i="4"/>
  <c r="R315" i="4"/>
  <c r="N189" i="4"/>
  <c r="X189" i="4"/>
  <c r="AI189" i="4"/>
  <c r="O197" i="4"/>
  <c r="W197" i="4"/>
  <c r="AH197" i="4"/>
  <c r="AL203" i="4"/>
  <c r="R205" i="4"/>
  <c r="Z205" i="4"/>
  <c r="AI205" i="4"/>
  <c r="S207" i="4"/>
  <c r="Q208" i="4"/>
  <c r="N209" i="4"/>
  <c r="X209" i="4"/>
  <c r="AH209" i="4"/>
  <c r="M210" i="4"/>
  <c r="U210" i="4"/>
  <c r="AE210" i="4"/>
  <c r="AM210" i="4"/>
  <c r="AF211" i="4"/>
  <c r="Y212" i="4"/>
  <c r="AK212" i="4"/>
  <c r="I271" i="4"/>
  <c r="L274" i="4"/>
  <c r="AD327" i="4"/>
  <c r="M184" i="4"/>
  <c r="U184" i="4"/>
  <c r="AC184" i="4"/>
  <c r="AK184" i="4"/>
  <c r="M186" i="4"/>
  <c r="U186" i="4"/>
  <c r="AC186" i="4"/>
  <c r="AK186" i="4"/>
  <c r="M188" i="4"/>
  <c r="U188" i="4"/>
  <c r="AC188" i="4"/>
  <c r="AK188" i="4"/>
  <c r="I189" i="4"/>
  <c r="S189" i="4"/>
  <c r="AD189" i="4"/>
  <c r="U196" i="4"/>
  <c r="AK196" i="4"/>
  <c r="K197" i="4"/>
  <c r="S197" i="4"/>
  <c r="AD197" i="4"/>
  <c r="AL197" i="4"/>
  <c r="AK200" i="4"/>
  <c r="O201" i="4"/>
  <c r="W201" i="4"/>
  <c r="AH201" i="4"/>
  <c r="U202" i="4"/>
  <c r="O203" i="4"/>
  <c r="W203" i="4"/>
  <c r="AH203" i="4"/>
  <c r="N205" i="4"/>
  <c r="V205" i="4"/>
  <c r="AE205" i="4"/>
  <c r="AM205" i="4"/>
  <c r="R209" i="4"/>
  <c r="Q210" i="4"/>
  <c r="Y210" i="4"/>
  <c r="AI210" i="4"/>
  <c r="X211" i="4"/>
  <c r="S212" i="4"/>
  <c r="AG212" i="4"/>
  <c r="I264" i="4"/>
  <c r="O318" i="4"/>
  <c r="AM339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9" i="4"/>
  <c r="T339" i="4"/>
  <c r="AJ339" i="4"/>
  <c r="AC337" i="4"/>
  <c r="T338" i="4"/>
  <c r="AE338" i="4"/>
  <c r="M337" i="4"/>
  <c r="Q337" i="4"/>
  <c r="AG337" i="4"/>
  <c r="L338" i="4"/>
  <c r="W338" i="4"/>
  <c r="AG338" i="4"/>
  <c r="X339" i="4"/>
  <c r="U337" i="4"/>
  <c r="AM337" i="4"/>
  <c r="O338" i="4"/>
  <c r="Y338" i="4"/>
  <c r="AJ338" i="4"/>
  <c r="L339" i="4"/>
  <c r="AB339" i="4"/>
  <c r="Y337" i="4"/>
  <c r="Q338" i="4"/>
  <c r="AB338" i="4"/>
  <c r="AM338" i="4"/>
  <c r="AF339" i="4"/>
  <c r="J260" i="4"/>
  <c r="J278" i="4"/>
  <c r="I288" i="4"/>
  <c r="I290" i="4"/>
  <c r="J310" i="4"/>
  <c r="P324" i="4"/>
  <c r="AE333" i="4"/>
  <c r="H254" i="4"/>
  <c r="I267" i="4"/>
  <c r="H268" i="4"/>
  <c r="J288" i="4"/>
  <c r="AA332" i="4"/>
  <c r="AJ333" i="4"/>
  <c r="H258" i="4"/>
  <c r="I259" i="4"/>
  <c r="H300" i="4"/>
  <c r="J303" i="4"/>
  <c r="H304" i="4"/>
  <c r="I307" i="4"/>
  <c r="O314" i="4"/>
  <c r="N315" i="4"/>
  <c r="N327" i="4"/>
  <c r="L284" i="4"/>
  <c r="J254" i="4"/>
  <c r="L256" i="4"/>
  <c r="J258" i="4"/>
  <c r="L260" i="4"/>
  <c r="H262" i="4"/>
  <c r="J264" i="4"/>
  <c r="H266" i="4"/>
  <c r="I272" i="4"/>
  <c r="I276" i="4"/>
  <c r="L278" i="4"/>
  <c r="I279" i="4"/>
  <c r="H280" i="4"/>
  <c r="I283" i="4"/>
  <c r="H284" i="4"/>
  <c r="J286" i="4"/>
  <c r="L288" i="4"/>
  <c r="M290" i="4"/>
  <c r="I292" i="4"/>
  <c r="K300" i="4"/>
  <c r="K304" i="4"/>
  <c r="J307" i="4"/>
  <c r="I309" i="4"/>
  <c r="S314" i="4"/>
  <c r="M317" i="4"/>
  <c r="K318" i="4"/>
  <c r="T318" i="4"/>
  <c r="J319" i="4"/>
  <c r="O322" i="4"/>
  <c r="R324" i="4"/>
  <c r="R327" i="4"/>
  <c r="AH327" i="4"/>
  <c r="AF333" i="4"/>
  <c r="AL333" i="4"/>
  <c r="L280" i="4"/>
  <c r="S318" i="4"/>
  <c r="L254" i="4"/>
  <c r="L258" i="4"/>
  <c r="J262" i="4"/>
  <c r="L264" i="4"/>
  <c r="J266" i="4"/>
  <c r="L268" i="4"/>
  <c r="H270" i="4"/>
  <c r="J272" i="4"/>
  <c r="H274" i="4"/>
  <c r="J276" i="4"/>
  <c r="I280" i="4"/>
  <c r="I284" i="4"/>
  <c r="L286" i="4"/>
  <c r="I287" i="4"/>
  <c r="H288" i="4"/>
  <c r="M292" i="4"/>
  <c r="I294" i="4"/>
  <c r="M300" i="4"/>
  <c r="J301" i="4"/>
  <c r="H302" i="4"/>
  <c r="M304" i="4"/>
  <c r="J305" i="4"/>
  <c r="H306" i="4"/>
  <c r="M307" i="4"/>
  <c r="J309" i="4"/>
  <c r="M313" i="4"/>
  <c r="K314" i="4"/>
  <c r="L318" i="4"/>
  <c r="V327" i="4"/>
  <c r="AL327" i="4"/>
  <c r="AN332" i="4"/>
  <c r="AH333" i="4"/>
  <c r="AM333" i="4"/>
  <c r="L262" i="4"/>
  <c r="L266" i="4"/>
  <c r="L272" i="4"/>
  <c r="L276" i="4"/>
  <c r="J280" i="4"/>
  <c r="J284" i="4"/>
  <c r="M309" i="4"/>
  <c r="R319" i="4"/>
  <c r="Z327" i="4"/>
  <c r="AA331" i="4"/>
  <c r="AD333" i="4"/>
  <c r="AI333" i="4"/>
  <c r="R52" i="4"/>
  <c r="AH52" i="4"/>
  <c r="R54" i="4"/>
  <c r="AH54" i="4"/>
  <c r="R56" i="4"/>
  <c r="AH56" i="4"/>
  <c r="R58" i="4"/>
  <c r="AH58" i="4"/>
  <c r="R60" i="4"/>
  <c r="AH60" i="4"/>
  <c r="Q61" i="4"/>
  <c r="I52" i="4"/>
  <c r="Y52" i="4"/>
  <c r="I54" i="4"/>
  <c r="Y54" i="4"/>
  <c r="I56" i="4"/>
  <c r="Y56" i="4"/>
  <c r="I58" i="4"/>
  <c r="Y58" i="4"/>
  <c r="I60" i="4"/>
  <c r="Y60" i="4"/>
  <c r="Y61" i="4"/>
  <c r="J52" i="4"/>
  <c r="Z52" i="4"/>
  <c r="J54" i="4"/>
  <c r="Z54" i="4"/>
  <c r="J56" i="4"/>
  <c r="Z56" i="4"/>
  <c r="Z58" i="4"/>
  <c r="AG61" i="4"/>
  <c r="N51" i="4"/>
  <c r="V53" i="4"/>
  <c r="AL53" i="4"/>
  <c r="N55" i="4"/>
  <c r="AD55" i="4"/>
  <c r="V57" i="4"/>
  <c r="V59" i="4"/>
  <c r="AL59" i="4"/>
  <c r="S62" i="4"/>
  <c r="AL62" i="4"/>
  <c r="I51" i="4"/>
  <c r="Q51" i="4"/>
  <c r="Y51" i="4"/>
  <c r="AG51" i="4"/>
  <c r="M52" i="4"/>
  <c r="U52" i="4"/>
  <c r="AC52" i="4"/>
  <c r="AK52" i="4"/>
  <c r="I53" i="4"/>
  <c r="Q53" i="4"/>
  <c r="Y53" i="4"/>
  <c r="AG53" i="4"/>
  <c r="M54" i="4"/>
  <c r="U54" i="4"/>
  <c r="AC54" i="4"/>
  <c r="AK54" i="4"/>
  <c r="I55" i="4"/>
  <c r="Q55" i="4"/>
  <c r="Y55" i="4"/>
  <c r="AG55" i="4"/>
  <c r="M56" i="4"/>
  <c r="U56" i="4"/>
  <c r="AC56" i="4"/>
  <c r="AK56" i="4"/>
  <c r="I57" i="4"/>
  <c r="Q57" i="4"/>
  <c r="Y57" i="4"/>
  <c r="AG57" i="4"/>
  <c r="M58" i="4"/>
  <c r="U58" i="4"/>
  <c r="AC58" i="4"/>
  <c r="AK58" i="4"/>
  <c r="I59" i="4"/>
  <c r="Q59" i="4"/>
  <c r="Y59" i="4"/>
  <c r="AG59" i="4"/>
  <c r="M60" i="4"/>
  <c r="U60" i="4"/>
  <c r="AC60" i="4"/>
  <c r="AK60" i="4"/>
  <c r="J61" i="4"/>
  <c r="R61" i="4"/>
  <c r="Z61" i="4"/>
  <c r="AH61" i="4"/>
  <c r="I62" i="4"/>
  <c r="N62" i="4"/>
  <c r="V62" i="4"/>
  <c r="AE62" i="4"/>
  <c r="AM62" i="4"/>
  <c r="V51" i="4"/>
  <c r="AL51" i="4"/>
  <c r="AD53" i="4"/>
  <c r="V55" i="4"/>
  <c r="AL55" i="4"/>
  <c r="N57" i="4"/>
  <c r="AD57" i="4"/>
  <c r="AL57" i="4"/>
  <c r="N59" i="4"/>
  <c r="AD59" i="4"/>
  <c r="M62" i="4"/>
  <c r="AD62" i="4"/>
  <c r="J51" i="4"/>
  <c r="R51" i="4"/>
  <c r="Z51" i="4"/>
  <c r="AH51" i="4"/>
  <c r="N52" i="4"/>
  <c r="V52" i="4"/>
  <c r="AD52" i="4"/>
  <c r="AL52" i="4"/>
  <c r="J53" i="4"/>
  <c r="R53" i="4"/>
  <c r="Z53" i="4"/>
  <c r="AH53" i="4"/>
  <c r="N54" i="4"/>
  <c r="V54" i="4"/>
  <c r="AD54" i="4"/>
  <c r="AL54" i="4"/>
  <c r="J55" i="4"/>
  <c r="R55" i="4"/>
  <c r="Z55" i="4"/>
  <c r="AH55" i="4"/>
  <c r="N56" i="4"/>
  <c r="V56" i="4"/>
  <c r="AD56" i="4"/>
  <c r="AL56" i="4"/>
  <c r="J57" i="4"/>
  <c r="R57" i="4"/>
  <c r="Z57" i="4"/>
  <c r="AH57" i="4"/>
  <c r="N58" i="4"/>
  <c r="V58" i="4"/>
  <c r="AD58" i="4"/>
  <c r="AL58" i="4"/>
  <c r="J59" i="4"/>
  <c r="R59" i="4"/>
  <c r="Z59" i="4"/>
  <c r="AH59" i="4"/>
  <c r="N60" i="4"/>
  <c r="V60" i="4"/>
  <c r="AD60" i="4"/>
  <c r="AL60" i="4"/>
  <c r="M61" i="4"/>
  <c r="U61" i="4"/>
  <c r="AC61" i="4"/>
  <c r="AK61" i="4"/>
  <c r="J62" i="4"/>
  <c r="O62" i="4"/>
  <c r="W62" i="4"/>
  <c r="AH62" i="4"/>
  <c r="AD51" i="4"/>
  <c r="N53" i="4"/>
  <c r="M51" i="4"/>
  <c r="U51" i="4"/>
  <c r="AC51" i="4"/>
  <c r="AK51" i="4"/>
  <c r="M53" i="4"/>
  <c r="U53" i="4"/>
  <c r="AC53" i="4"/>
  <c r="AK53" i="4"/>
  <c r="M55" i="4"/>
  <c r="U55" i="4"/>
  <c r="AC55" i="4"/>
  <c r="AK55" i="4"/>
  <c r="M57" i="4"/>
  <c r="U57" i="4"/>
  <c r="AC57" i="4"/>
  <c r="AK57" i="4"/>
  <c r="M59" i="4"/>
  <c r="U59" i="4"/>
  <c r="AC59" i="4"/>
  <c r="AK59" i="4"/>
  <c r="N61" i="4"/>
  <c r="V61" i="4"/>
  <c r="AD61" i="4"/>
  <c r="AL61" i="4"/>
  <c r="K62" i="4"/>
  <c r="R62" i="4"/>
  <c r="Z62" i="4"/>
  <c r="AI62" i="4"/>
  <c r="AC42" i="4"/>
  <c r="I43" i="4"/>
  <c r="Y43" i="4"/>
  <c r="AC44" i="4"/>
  <c r="I45" i="4"/>
  <c r="Y45" i="4"/>
  <c r="AC46" i="4"/>
  <c r="I47" i="4"/>
  <c r="Y47" i="4"/>
  <c r="AK42" i="4"/>
  <c r="J43" i="4"/>
  <c r="Z43" i="4"/>
  <c r="AK44" i="4"/>
  <c r="J45" i="4"/>
  <c r="Z45" i="4"/>
  <c r="AK46" i="4"/>
  <c r="J47" i="4"/>
  <c r="Z47" i="4"/>
  <c r="R43" i="4"/>
  <c r="AH43" i="4"/>
  <c r="R45" i="4"/>
  <c r="AH45" i="4"/>
  <c r="R47" i="4"/>
  <c r="AH47" i="4"/>
  <c r="M42" i="4"/>
  <c r="Q43" i="4"/>
  <c r="AG43" i="4"/>
  <c r="M44" i="4"/>
  <c r="Q45" i="4"/>
  <c r="AG45" i="4"/>
  <c r="M46" i="4"/>
  <c r="Q47" i="4"/>
  <c r="AG47" i="4"/>
  <c r="V42" i="4"/>
  <c r="AL42" i="4"/>
  <c r="V44" i="4"/>
  <c r="I42" i="4"/>
  <c r="Q42" i="4"/>
  <c r="Y42" i="4"/>
  <c r="AG42" i="4"/>
  <c r="M43" i="4"/>
  <c r="U43" i="4"/>
  <c r="AC43" i="4"/>
  <c r="AK43" i="4"/>
  <c r="I44" i="4"/>
  <c r="Q44" i="4"/>
  <c r="Y44" i="4"/>
  <c r="AG44" i="4"/>
  <c r="M45" i="4"/>
  <c r="U45" i="4"/>
  <c r="AC45" i="4"/>
  <c r="AK45" i="4"/>
  <c r="I46" i="4"/>
  <c r="Q46" i="4"/>
  <c r="Y46" i="4"/>
  <c r="AG46" i="4"/>
  <c r="M47" i="4"/>
  <c r="U47" i="4"/>
  <c r="AC47" i="4"/>
  <c r="AK47" i="4"/>
  <c r="N42" i="4"/>
  <c r="AD42" i="4"/>
  <c r="N44" i="4"/>
  <c r="AD44" i="4"/>
  <c r="AL44" i="4"/>
  <c r="N46" i="4"/>
  <c r="V46" i="4"/>
  <c r="AD46" i="4"/>
  <c r="AL46" i="4"/>
  <c r="J42" i="4"/>
  <c r="R42" i="4"/>
  <c r="Z42" i="4"/>
  <c r="AH42" i="4"/>
  <c r="N43" i="4"/>
  <c r="V43" i="4"/>
  <c r="AD43" i="4"/>
  <c r="AL43" i="4"/>
  <c r="J44" i="4"/>
  <c r="R44" i="4"/>
  <c r="Z44" i="4"/>
  <c r="AH44" i="4"/>
  <c r="N45" i="4"/>
  <c r="V45" i="4"/>
  <c r="AD45" i="4"/>
  <c r="AL45" i="4"/>
  <c r="J46" i="4"/>
  <c r="R46" i="4"/>
  <c r="Z46" i="4"/>
  <c r="AH46" i="4"/>
  <c r="N47" i="4"/>
  <c r="V47" i="4"/>
  <c r="AD47" i="4"/>
  <c r="AL47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H45" i="4"/>
  <c r="L45" i="4"/>
  <c r="P45" i="4"/>
  <c r="T45" i="4"/>
  <c r="X45" i="4"/>
  <c r="AB45" i="4"/>
  <c r="AF45" i="4"/>
  <c r="AJ45" i="4"/>
  <c r="H46" i="4"/>
  <c r="L46" i="4"/>
  <c r="P46" i="4"/>
  <c r="T46" i="4"/>
  <c r="X46" i="4"/>
  <c r="AB46" i="4"/>
  <c r="AF46" i="4"/>
  <c r="AJ46" i="4"/>
  <c r="H47" i="4"/>
  <c r="L47" i="4"/>
  <c r="P47" i="4"/>
  <c r="T47" i="4"/>
  <c r="X47" i="4"/>
  <c r="AB47" i="4"/>
  <c r="AF47" i="4"/>
  <c r="AJ47" i="4"/>
  <c r="C17" i="5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H59" i="4"/>
  <c r="L59" i="4"/>
  <c r="P59" i="4"/>
  <c r="T59" i="4"/>
  <c r="X59" i="4"/>
  <c r="AB59" i="4"/>
  <c r="AF59" i="4"/>
  <c r="AJ59" i="4"/>
  <c r="H60" i="4"/>
  <c r="L60" i="4"/>
  <c r="P60" i="4"/>
  <c r="T60" i="4"/>
  <c r="X60" i="4"/>
  <c r="AB60" i="4"/>
  <c r="AF60" i="4"/>
  <c r="AJ60" i="4"/>
  <c r="H61" i="4"/>
  <c r="L61" i="4"/>
  <c r="P61" i="4"/>
  <c r="T61" i="4"/>
  <c r="X61" i="4"/>
  <c r="AB61" i="4"/>
  <c r="AF61" i="4"/>
  <c r="AJ61" i="4"/>
  <c r="Q62" i="4"/>
  <c r="U62" i="4"/>
  <c r="Y62" i="4"/>
  <c r="AC62" i="4"/>
  <c r="AG62" i="4"/>
  <c r="AK62" i="4"/>
  <c r="J66" i="4"/>
  <c r="N66" i="4"/>
  <c r="R66" i="4"/>
  <c r="V66" i="4"/>
  <c r="Z66" i="4"/>
  <c r="AD66" i="4"/>
  <c r="AH66" i="4"/>
  <c r="J67" i="4"/>
  <c r="N67" i="4"/>
  <c r="R67" i="4"/>
  <c r="V67" i="4"/>
  <c r="Z67" i="4"/>
  <c r="AD67" i="4"/>
  <c r="AH67" i="4"/>
  <c r="AL67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P71" i="4"/>
  <c r="X71" i="4"/>
  <c r="AF71" i="4"/>
  <c r="AM74" i="4"/>
  <c r="U74" i="4"/>
  <c r="AC74" i="4"/>
  <c r="AK74" i="4"/>
  <c r="P75" i="4"/>
  <c r="X75" i="4"/>
  <c r="AF75" i="4"/>
  <c r="AM78" i="4"/>
  <c r="U78" i="4"/>
  <c r="AC78" i="4"/>
  <c r="AK78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AM67" i="4"/>
  <c r="K68" i="4"/>
  <c r="O68" i="4"/>
  <c r="S68" i="4"/>
  <c r="W68" i="4"/>
  <c r="AE68" i="4"/>
  <c r="AI68" i="4"/>
  <c r="AM68" i="4"/>
  <c r="K69" i="4"/>
  <c r="O69" i="4"/>
  <c r="S69" i="4"/>
  <c r="W69" i="4"/>
  <c r="AE69" i="4"/>
  <c r="AI69" i="4"/>
  <c r="AM69" i="4"/>
  <c r="K70" i="4"/>
  <c r="O70" i="4"/>
  <c r="S70" i="4"/>
  <c r="W70" i="4"/>
  <c r="AE70" i="4"/>
  <c r="AI70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H68" i="4"/>
  <c r="L68" i="4"/>
  <c r="P68" i="4"/>
  <c r="T68" i="4"/>
  <c r="X68" i="4"/>
  <c r="AB68" i="4"/>
  <c r="AF68" i="4"/>
  <c r="AJ68" i="4"/>
  <c r="H69" i="4"/>
  <c r="L69" i="4"/>
  <c r="P69" i="4"/>
  <c r="T69" i="4"/>
  <c r="X69" i="4"/>
  <c r="AB69" i="4"/>
  <c r="AF69" i="4"/>
  <c r="AJ69" i="4"/>
  <c r="H70" i="4"/>
  <c r="L70" i="4"/>
  <c r="P70" i="4"/>
  <c r="T70" i="4"/>
  <c r="X70" i="4"/>
  <c r="AB70" i="4"/>
  <c r="AF70" i="4"/>
  <c r="AJ70" i="4"/>
  <c r="J4" i="3"/>
  <c r="K5" i="3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5" i="4"/>
  <c r="O45" i="4"/>
  <c r="S45" i="4"/>
  <c r="W45" i="4"/>
  <c r="AE45" i="4"/>
  <c r="AI45" i="4"/>
  <c r="K46" i="4"/>
  <c r="O46" i="4"/>
  <c r="S46" i="4"/>
  <c r="W46" i="4"/>
  <c r="AE46" i="4"/>
  <c r="AI46" i="4"/>
  <c r="K47" i="4"/>
  <c r="O47" i="4"/>
  <c r="S47" i="4"/>
  <c r="W47" i="4"/>
  <c r="AE47" i="4"/>
  <c r="AI47" i="4"/>
  <c r="K51" i="4"/>
  <c r="O51" i="4"/>
  <c r="S51" i="4"/>
  <c r="W51" i="4"/>
  <c r="AE51" i="4"/>
  <c r="AI51" i="4"/>
  <c r="AM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K59" i="4"/>
  <c r="O59" i="4"/>
  <c r="S59" i="4"/>
  <c r="W59" i="4"/>
  <c r="AE59" i="4"/>
  <c r="AI59" i="4"/>
  <c r="K60" i="4"/>
  <c r="O60" i="4"/>
  <c r="S60" i="4"/>
  <c r="W60" i="4"/>
  <c r="AE60" i="4"/>
  <c r="AI60" i="4"/>
  <c r="K61" i="4"/>
  <c r="O61" i="4"/>
  <c r="S61" i="4"/>
  <c r="W61" i="4"/>
  <c r="AE61" i="4"/>
  <c r="AI61" i="4"/>
  <c r="L62" i="4"/>
  <c r="P62" i="4"/>
  <c r="T62" i="4"/>
  <c r="X62" i="4"/>
  <c r="AB62" i="4"/>
  <c r="AF62" i="4"/>
  <c r="I66" i="4"/>
  <c r="M66" i="4"/>
  <c r="Q66" i="4"/>
  <c r="U66" i="4"/>
  <c r="Y66" i="4"/>
  <c r="AC66" i="4"/>
  <c r="AG66" i="4"/>
  <c r="AK66" i="4"/>
  <c r="I67" i="4"/>
  <c r="M67" i="4"/>
  <c r="Q67" i="4"/>
  <c r="U67" i="4"/>
  <c r="Y67" i="4"/>
  <c r="AC67" i="4"/>
  <c r="AG67" i="4"/>
  <c r="I68" i="4"/>
  <c r="M68" i="4"/>
  <c r="Q68" i="4"/>
  <c r="U68" i="4"/>
  <c r="Y68" i="4"/>
  <c r="AC68" i="4"/>
  <c r="AG68" i="4"/>
  <c r="I69" i="4"/>
  <c r="M69" i="4"/>
  <c r="Q69" i="4"/>
  <c r="U69" i="4"/>
  <c r="Y69" i="4"/>
  <c r="AC69" i="4"/>
  <c r="AG69" i="4"/>
  <c r="I70" i="4"/>
  <c r="M70" i="4"/>
  <c r="Q70" i="4"/>
  <c r="U70" i="4"/>
  <c r="Y70" i="4"/>
  <c r="AC70" i="4"/>
  <c r="AG70" i="4"/>
  <c r="AK70" i="4"/>
  <c r="AM71" i="4"/>
  <c r="U71" i="4"/>
  <c r="AC71" i="4"/>
  <c r="P72" i="4"/>
  <c r="X72" i="4"/>
  <c r="T74" i="4"/>
  <c r="AB74" i="4"/>
  <c r="AM75" i="4"/>
  <c r="U75" i="4"/>
  <c r="AC75" i="4"/>
  <c r="P76" i="4"/>
  <c r="X76" i="4"/>
  <c r="T78" i="4"/>
  <c r="AB78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V105" i="4"/>
  <c r="Z105" i="4"/>
  <c r="AD105" i="4"/>
  <c r="AH105" i="4"/>
  <c r="AL105" i="4"/>
  <c r="J106" i="4"/>
  <c r="N106" i="4"/>
  <c r="R106" i="4"/>
  <c r="V106" i="4"/>
  <c r="Z106" i="4"/>
  <c r="AD106" i="4"/>
  <c r="AH106" i="4"/>
  <c r="AL106" i="4"/>
  <c r="J107" i="4"/>
  <c r="N107" i="4"/>
  <c r="R107" i="4"/>
  <c r="V107" i="4"/>
  <c r="Z107" i="4"/>
  <c r="AD107" i="4"/>
  <c r="AH107" i="4"/>
  <c r="AL107" i="4"/>
  <c r="J108" i="4"/>
  <c r="N108" i="4"/>
  <c r="R108" i="4"/>
  <c r="S109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K105" i="4"/>
  <c r="O105" i="4"/>
  <c r="S105" i="4"/>
  <c r="W105" i="4"/>
  <c r="AE105" i="4"/>
  <c r="AI105" i="4"/>
  <c r="K106" i="4"/>
  <c r="O106" i="4"/>
  <c r="S106" i="4"/>
  <c r="W106" i="4"/>
  <c r="AE106" i="4"/>
  <c r="AI106" i="4"/>
  <c r="K107" i="4"/>
  <c r="O107" i="4"/>
  <c r="S107" i="4"/>
  <c r="W107" i="4"/>
  <c r="AE107" i="4"/>
  <c r="AI107" i="4"/>
  <c r="AJ108" i="4"/>
  <c r="AF108" i="4"/>
  <c r="AB108" i="4"/>
  <c r="AL108" i="4"/>
  <c r="AH108" i="4"/>
  <c r="AD108" i="4"/>
  <c r="Z108" i="4"/>
  <c r="AK108" i="4"/>
  <c r="AG108" i="4"/>
  <c r="AC108" i="4"/>
  <c r="K108" i="4"/>
  <c r="O108" i="4"/>
  <c r="S108" i="4"/>
  <c r="W108" i="4"/>
  <c r="AE108" i="4"/>
  <c r="AJ109" i="4"/>
  <c r="AF109" i="4"/>
  <c r="AB109" i="4"/>
  <c r="X109" i="4"/>
  <c r="T109" i="4"/>
  <c r="P109" i="4"/>
  <c r="L109" i="4"/>
  <c r="H109" i="4"/>
  <c r="AM109" i="4"/>
  <c r="AL109" i="4"/>
  <c r="AH109" i="4"/>
  <c r="AD109" i="4"/>
  <c r="Z109" i="4"/>
  <c r="V109" i="4"/>
  <c r="R109" i="4"/>
  <c r="N109" i="4"/>
  <c r="J109" i="4"/>
  <c r="AK109" i="4"/>
  <c r="AG109" i="4"/>
  <c r="AC109" i="4"/>
  <c r="Y109" i="4"/>
  <c r="U109" i="4"/>
  <c r="Q109" i="4"/>
  <c r="M109" i="4"/>
  <c r="I109" i="4"/>
  <c r="W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Y123" i="4"/>
  <c r="AC123" i="4"/>
  <c r="AG123" i="4"/>
  <c r="AK123" i="4"/>
  <c r="I124" i="4"/>
  <c r="M124" i="4"/>
  <c r="Q124" i="4"/>
  <c r="U124" i="4"/>
  <c r="Y124" i="4"/>
  <c r="AC124" i="4"/>
  <c r="AG124" i="4"/>
  <c r="AK124" i="4"/>
  <c r="I125" i="4"/>
  <c r="M125" i="4"/>
  <c r="Q125" i="4"/>
  <c r="U125" i="4"/>
  <c r="Y125" i="4"/>
  <c r="AC125" i="4"/>
  <c r="AG125" i="4"/>
  <c r="AK125" i="4"/>
  <c r="I126" i="4"/>
  <c r="M126" i="4"/>
  <c r="Q126" i="4"/>
  <c r="U126" i="4"/>
  <c r="Z126" i="4"/>
  <c r="AF126" i="4"/>
  <c r="AK126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Z123" i="4"/>
  <c r="AD123" i="4"/>
  <c r="AH123" i="4"/>
  <c r="AL123" i="4"/>
  <c r="J124" i="4"/>
  <c r="N124" i="4"/>
  <c r="R124" i="4"/>
  <c r="V124" i="4"/>
  <c r="Z124" i="4"/>
  <c r="AD124" i="4"/>
  <c r="AH124" i="4"/>
  <c r="AL124" i="4"/>
  <c r="J125" i="4"/>
  <c r="N125" i="4"/>
  <c r="R125" i="4"/>
  <c r="V125" i="4"/>
  <c r="Z125" i="4"/>
  <c r="AD125" i="4"/>
  <c r="AH125" i="4"/>
  <c r="AL125" i="4"/>
  <c r="J126" i="4"/>
  <c r="N126" i="4"/>
  <c r="R126" i="4"/>
  <c r="V126" i="4"/>
  <c r="AB126" i="4"/>
  <c r="AG126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K123" i="4"/>
  <c r="O123" i="4"/>
  <c r="S123" i="4"/>
  <c r="W123" i="4"/>
  <c r="AE123" i="4"/>
  <c r="AI123" i="4"/>
  <c r="AM123" i="4"/>
  <c r="K124" i="4"/>
  <c r="O124" i="4"/>
  <c r="S124" i="4"/>
  <c r="W124" i="4"/>
  <c r="AE124" i="4"/>
  <c r="AI124" i="4"/>
  <c r="AM124" i="4"/>
  <c r="K125" i="4"/>
  <c r="O125" i="4"/>
  <c r="S125" i="4"/>
  <c r="W125" i="4"/>
  <c r="AE125" i="4"/>
  <c r="AI125" i="4"/>
  <c r="AM125" i="4"/>
  <c r="AM126" i="4"/>
  <c r="AI126" i="4"/>
  <c r="AE126" i="4"/>
  <c r="W126" i="4"/>
  <c r="K126" i="4"/>
  <c r="O126" i="4"/>
  <c r="S126" i="4"/>
  <c r="X126" i="4"/>
  <c r="AC126" i="4"/>
  <c r="AH126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X123" i="4"/>
  <c r="AB123" i="4"/>
  <c r="AF123" i="4"/>
  <c r="H124" i="4"/>
  <c r="L124" i="4"/>
  <c r="P124" i="4"/>
  <c r="T124" i="4"/>
  <c r="X124" i="4"/>
  <c r="AB124" i="4"/>
  <c r="AF124" i="4"/>
  <c r="H125" i="4"/>
  <c r="L125" i="4"/>
  <c r="P125" i="4"/>
  <c r="T125" i="4"/>
  <c r="X125" i="4"/>
  <c r="AB125" i="4"/>
  <c r="AF125" i="4"/>
  <c r="H126" i="4"/>
  <c r="L126" i="4"/>
  <c r="P126" i="4"/>
  <c r="T126" i="4"/>
  <c r="Y126" i="4"/>
  <c r="AD126" i="4"/>
  <c r="AJ126" i="4"/>
  <c r="AJ167" i="4"/>
  <c r="AF167" i="4"/>
  <c r="AB167" i="4"/>
  <c r="X167" i="4"/>
  <c r="T167" i="4"/>
  <c r="P167" i="4"/>
  <c r="L167" i="4"/>
  <c r="H167" i="4"/>
  <c r="AK167" i="4"/>
  <c r="AG167" i="4"/>
  <c r="AC167" i="4"/>
  <c r="Y167" i="4"/>
  <c r="U167" i="4"/>
  <c r="Q167" i="4"/>
  <c r="M167" i="4"/>
  <c r="I167" i="4"/>
  <c r="O167" i="4"/>
  <c r="W167" i="4"/>
  <c r="AE167" i="4"/>
  <c r="AM167" i="4"/>
  <c r="J167" i="4"/>
  <c r="R167" i="4"/>
  <c r="Z167" i="4"/>
  <c r="AH167" i="4"/>
  <c r="V169" i="4"/>
  <c r="AD169" i="4"/>
  <c r="AJ170" i="4"/>
  <c r="AF170" i="4"/>
  <c r="AB170" i="4"/>
  <c r="X170" i="4"/>
  <c r="T170" i="4"/>
  <c r="P170" i="4"/>
  <c r="L170" i="4"/>
  <c r="H170" i="4"/>
  <c r="AM170" i="4"/>
  <c r="AI170" i="4"/>
  <c r="AE170" i="4"/>
  <c r="W170" i="4"/>
  <c r="S170" i="4"/>
  <c r="AL170" i="4"/>
  <c r="AH170" i="4"/>
  <c r="AD170" i="4"/>
  <c r="Z170" i="4"/>
  <c r="V170" i="4"/>
  <c r="R170" i="4"/>
  <c r="AK170" i="4"/>
  <c r="AG170" i="4"/>
  <c r="AC170" i="4"/>
  <c r="Y170" i="4"/>
  <c r="U170" i="4"/>
  <c r="Q170" i="4"/>
  <c r="M170" i="4"/>
  <c r="I170" i="4"/>
  <c r="O170" i="4"/>
  <c r="K167" i="4"/>
  <c r="S167" i="4"/>
  <c r="AI167" i="4"/>
  <c r="AJ169" i="4"/>
  <c r="AF169" i="4"/>
  <c r="AB169" i="4"/>
  <c r="X169" i="4"/>
  <c r="T169" i="4"/>
  <c r="P169" i="4"/>
  <c r="L169" i="4"/>
  <c r="H169" i="4"/>
  <c r="AK169" i="4"/>
  <c r="AG169" i="4"/>
  <c r="AC169" i="4"/>
  <c r="Y169" i="4"/>
  <c r="U169" i="4"/>
  <c r="Q169" i="4"/>
  <c r="M169" i="4"/>
  <c r="I169" i="4"/>
  <c r="O169" i="4"/>
  <c r="W169" i="4"/>
  <c r="AE169" i="4"/>
  <c r="AM169" i="4"/>
  <c r="J170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K163" i="4"/>
  <c r="O163" i="4"/>
  <c r="S163" i="4"/>
  <c r="W163" i="4"/>
  <c r="AE163" i="4"/>
  <c r="AI163" i="4"/>
  <c r="K164" i="4"/>
  <c r="O164" i="4"/>
  <c r="S164" i="4"/>
  <c r="W164" i="4"/>
  <c r="AE164" i="4"/>
  <c r="AI164" i="4"/>
  <c r="K165" i="4"/>
  <c r="O165" i="4"/>
  <c r="S165" i="4"/>
  <c r="W165" i="4"/>
  <c r="AE165" i="4"/>
  <c r="AI165" i="4"/>
  <c r="AJ166" i="4"/>
  <c r="AK166" i="4"/>
  <c r="K166" i="4"/>
  <c r="O166" i="4"/>
  <c r="S166" i="4"/>
  <c r="W166" i="4"/>
  <c r="AE166" i="4"/>
  <c r="AI166" i="4"/>
  <c r="N167" i="4"/>
  <c r="V167" i="4"/>
  <c r="AD167" i="4"/>
  <c r="AL167" i="4"/>
  <c r="AJ168" i="4"/>
  <c r="AF168" i="4"/>
  <c r="AB168" i="4"/>
  <c r="X168" i="4"/>
  <c r="T168" i="4"/>
  <c r="P168" i="4"/>
  <c r="L168" i="4"/>
  <c r="H168" i="4"/>
  <c r="AK168" i="4"/>
  <c r="AG168" i="4"/>
  <c r="AC168" i="4"/>
  <c r="Y168" i="4"/>
  <c r="U168" i="4"/>
  <c r="Q168" i="4"/>
  <c r="M168" i="4"/>
  <c r="I168" i="4"/>
  <c r="O168" i="4"/>
  <c r="W168" i="4"/>
  <c r="AE168" i="4"/>
  <c r="AM168" i="4"/>
  <c r="J169" i="4"/>
  <c r="R169" i="4"/>
  <c r="Z169" i="4"/>
  <c r="AH169" i="4"/>
  <c r="K170" i="4"/>
  <c r="I171" i="4"/>
  <c r="M171" i="4"/>
  <c r="Q171" i="4"/>
  <c r="U171" i="4"/>
  <c r="Y171" i="4"/>
  <c r="AC171" i="4"/>
  <c r="AG171" i="4"/>
  <c r="AK171" i="4"/>
  <c r="I172" i="4"/>
  <c r="M172" i="4"/>
  <c r="Q172" i="4"/>
  <c r="U172" i="4"/>
  <c r="Y172" i="4"/>
  <c r="AC172" i="4"/>
  <c r="AG172" i="4"/>
  <c r="AK172" i="4"/>
  <c r="I173" i="4"/>
  <c r="M173" i="4"/>
  <c r="Q173" i="4"/>
  <c r="U173" i="4"/>
  <c r="Y173" i="4"/>
  <c r="AC173" i="4"/>
  <c r="AG173" i="4"/>
  <c r="AK173" i="4"/>
  <c r="I174" i="4"/>
  <c r="M174" i="4"/>
  <c r="Q174" i="4"/>
  <c r="W174" i="4"/>
  <c r="AE174" i="4"/>
  <c r="AM174" i="4"/>
  <c r="AM177" i="4"/>
  <c r="U177" i="4"/>
  <c r="AC177" i="4"/>
  <c r="AK177" i="4"/>
  <c r="P178" i="4"/>
  <c r="X178" i="4"/>
  <c r="AF178" i="4"/>
  <c r="J171" i="4"/>
  <c r="N171" i="4"/>
  <c r="R171" i="4"/>
  <c r="V171" i="4"/>
  <c r="Z171" i="4"/>
  <c r="AD171" i="4"/>
  <c r="AH171" i="4"/>
  <c r="AL171" i="4"/>
  <c r="J172" i="4"/>
  <c r="N172" i="4"/>
  <c r="R172" i="4"/>
  <c r="V172" i="4"/>
  <c r="Z172" i="4"/>
  <c r="AD172" i="4"/>
  <c r="AH172" i="4"/>
  <c r="AL172" i="4"/>
  <c r="J173" i="4"/>
  <c r="N173" i="4"/>
  <c r="R173" i="4"/>
  <c r="V173" i="4"/>
  <c r="Z173" i="4"/>
  <c r="AD173" i="4"/>
  <c r="AH173" i="4"/>
  <c r="AL173" i="4"/>
  <c r="J174" i="4"/>
  <c r="N174" i="4"/>
  <c r="R174" i="4"/>
  <c r="X174" i="4"/>
  <c r="K171" i="4"/>
  <c r="O171" i="4"/>
  <c r="S171" i="4"/>
  <c r="W171" i="4"/>
  <c r="AE171" i="4"/>
  <c r="AI171" i="4"/>
  <c r="AM171" i="4"/>
  <c r="K172" i="4"/>
  <c r="O172" i="4"/>
  <c r="S172" i="4"/>
  <c r="W172" i="4"/>
  <c r="AE172" i="4"/>
  <c r="AI172" i="4"/>
  <c r="AM172" i="4"/>
  <c r="K173" i="4"/>
  <c r="O173" i="4"/>
  <c r="S173" i="4"/>
  <c r="W173" i="4"/>
  <c r="AE173" i="4"/>
  <c r="AI173" i="4"/>
  <c r="AM173" i="4"/>
  <c r="AL174" i="4"/>
  <c r="AH174" i="4"/>
  <c r="AD174" i="4"/>
  <c r="Z174" i="4"/>
  <c r="V174" i="4"/>
  <c r="AK174" i="4"/>
  <c r="AG174" i="4"/>
  <c r="AC174" i="4"/>
  <c r="Y174" i="4"/>
  <c r="U174" i="4"/>
  <c r="K174" i="4"/>
  <c r="O174" i="4"/>
  <c r="S174" i="4"/>
  <c r="AI174" i="4"/>
  <c r="H171" i="4"/>
  <c r="L171" i="4"/>
  <c r="P171" i="4"/>
  <c r="T171" i="4"/>
  <c r="X171" i="4"/>
  <c r="AB171" i="4"/>
  <c r="AF171" i="4"/>
  <c r="H172" i="4"/>
  <c r="L172" i="4"/>
  <c r="P172" i="4"/>
  <c r="T172" i="4"/>
  <c r="X172" i="4"/>
  <c r="AB172" i="4"/>
  <c r="AF172" i="4"/>
  <c r="H173" i="4"/>
  <c r="L173" i="4"/>
  <c r="P173" i="4"/>
  <c r="T173" i="4"/>
  <c r="X173" i="4"/>
  <c r="AB173" i="4"/>
  <c r="AF173" i="4"/>
  <c r="H174" i="4"/>
  <c r="L174" i="4"/>
  <c r="P174" i="4"/>
  <c r="T174" i="4"/>
  <c r="AB174" i="4"/>
  <c r="AJ174" i="4"/>
  <c r="AM175" i="4"/>
  <c r="AI175" i="4"/>
  <c r="AE175" i="4"/>
  <c r="W175" i="4"/>
  <c r="S175" i="4"/>
  <c r="O175" i="4"/>
  <c r="K175" i="4"/>
  <c r="AL175" i="4"/>
  <c r="AH175" i="4"/>
  <c r="AD175" i="4"/>
  <c r="Z175" i="4"/>
  <c r="V175" i="4"/>
  <c r="R175" i="4"/>
  <c r="N175" i="4"/>
  <c r="J175" i="4"/>
  <c r="P175" i="4"/>
  <c r="X175" i="4"/>
  <c r="AF175" i="4"/>
  <c r="T177" i="4"/>
  <c r="AB177" i="4"/>
  <c r="AM178" i="4"/>
  <c r="U178" i="4"/>
  <c r="AC178" i="4"/>
  <c r="P179" i="4"/>
  <c r="X179" i="4"/>
  <c r="H190" i="4"/>
  <c r="N190" i="4"/>
  <c r="S190" i="4"/>
  <c r="Z190" i="4"/>
  <c r="AH190" i="4"/>
  <c r="AK193" i="4"/>
  <c r="AG193" i="4"/>
  <c r="AC193" i="4"/>
  <c r="Y193" i="4"/>
  <c r="U193" i="4"/>
  <c r="Q193" i="4"/>
  <c r="M193" i="4"/>
  <c r="I193" i="4"/>
  <c r="AJ193" i="4"/>
  <c r="AF193" i="4"/>
  <c r="AB193" i="4"/>
  <c r="X193" i="4"/>
  <c r="T193" i="4"/>
  <c r="P193" i="4"/>
  <c r="L193" i="4"/>
  <c r="H193" i="4"/>
  <c r="O193" i="4"/>
  <c r="W193" i="4"/>
  <c r="AE193" i="4"/>
  <c r="AM193" i="4"/>
  <c r="J194" i="4"/>
  <c r="R194" i="4"/>
  <c r="Z194" i="4"/>
  <c r="AH194" i="4"/>
  <c r="AJ198" i="4"/>
  <c r="AF198" i="4"/>
  <c r="AB198" i="4"/>
  <c r="X198" i="4"/>
  <c r="T198" i="4"/>
  <c r="P198" i="4"/>
  <c r="L198" i="4"/>
  <c r="AM198" i="4"/>
  <c r="AI198" i="4"/>
  <c r="AE198" i="4"/>
  <c r="W198" i="4"/>
  <c r="S198" i="4"/>
  <c r="O198" i="4"/>
  <c r="K198" i="4"/>
  <c r="AL198" i="4"/>
  <c r="AH198" i="4"/>
  <c r="AD198" i="4"/>
  <c r="Z198" i="4"/>
  <c r="V198" i="4"/>
  <c r="R198" i="4"/>
  <c r="N198" i="4"/>
  <c r="J198" i="4"/>
  <c r="Y198" i="4"/>
  <c r="AJ206" i="4"/>
  <c r="AF206" i="4"/>
  <c r="AB206" i="4"/>
  <c r="AL206" i="4"/>
  <c r="AH206" i="4"/>
  <c r="AI206" i="4"/>
  <c r="AC206" i="4"/>
  <c r="X206" i="4"/>
  <c r="T206" i="4"/>
  <c r="P206" i="4"/>
  <c r="L206" i="4"/>
  <c r="AG206" i="4"/>
  <c r="W206" i="4"/>
  <c r="S206" i="4"/>
  <c r="O206" i="4"/>
  <c r="K206" i="4"/>
  <c r="AM206" i="4"/>
  <c r="AE206" i="4"/>
  <c r="Z206" i="4"/>
  <c r="V206" i="4"/>
  <c r="R206" i="4"/>
  <c r="N206" i="4"/>
  <c r="J206" i="4"/>
  <c r="Y206" i="4"/>
  <c r="J257" i="4"/>
  <c r="I257" i="4"/>
  <c r="L257" i="4"/>
  <c r="H257" i="4"/>
  <c r="K257" i="4"/>
  <c r="J273" i="4"/>
  <c r="I273" i="4"/>
  <c r="L273" i="4"/>
  <c r="H273" i="4"/>
  <c r="K273" i="4"/>
  <c r="J289" i="4"/>
  <c r="M289" i="4"/>
  <c r="I289" i="4"/>
  <c r="L289" i="4"/>
  <c r="H289" i="4"/>
  <c r="K289" i="4"/>
  <c r="J176" i="4"/>
  <c r="N176" i="4"/>
  <c r="R176" i="4"/>
  <c r="V176" i="4"/>
  <c r="Z176" i="4"/>
  <c r="AD176" i="4"/>
  <c r="AH176" i="4"/>
  <c r="AL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N186" i="4"/>
  <c r="R186" i="4"/>
  <c r="V186" i="4"/>
  <c r="Z186" i="4"/>
  <c r="AD186" i="4"/>
  <c r="AH186" i="4"/>
  <c r="AL186" i="4"/>
  <c r="J187" i="4"/>
  <c r="N187" i="4"/>
  <c r="R187" i="4"/>
  <c r="V187" i="4"/>
  <c r="Z187" i="4"/>
  <c r="AD187" i="4"/>
  <c r="AH187" i="4"/>
  <c r="AL187" i="4"/>
  <c r="J188" i="4"/>
  <c r="N188" i="4"/>
  <c r="R188" i="4"/>
  <c r="V188" i="4"/>
  <c r="Z188" i="4"/>
  <c r="AD188" i="4"/>
  <c r="AH188" i="4"/>
  <c r="AL188" i="4"/>
  <c r="J189" i="4"/>
  <c r="O189" i="4"/>
  <c r="T189" i="4"/>
  <c r="Z189" i="4"/>
  <c r="AE189" i="4"/>
  <c r="J190" i="4"/>
  <c r="O190" i="4"/>
  <c r="T190" i="4"/>
  <c r="AI190" i="4"/>
  <c r="N191" i="4"/>
  <c r="V191" i="4"/>
  <c r="AD191" i="4"/>
  <c r="AK192" i="4"/>
  <c r="AG192" i="4"/>
  <c r="AC192" i="4"/>
  <c r="Y192" i="4"/>
  <c r="U192" i="4"/>
  <c r="Q192" i="4"/>
  <c r="M192" i="4"/>
  <c r="I192" i="4"/>
  <c r="AJ192" i="4"/>
  <c r="AF192" i="4"/>
  <c r="AB192" i="4"/>
  <c r="X192" i="4"/>
  <c r="T192" i="4"/>
  <c r="P192" i="4"/>
  <c r="L192" i="4"/>
  <c r="H192" i="4"/>
  <c r="O192" i="4"/>
  <c r="W192" i="4"/>
  <c r="AE192" i="4"/>
  <c r="AM192" i="4"/>
  <c r="J193" i="4"/>
  <c r="R193" i="4"/>
  <c r="Z193" i="4"/>
  <c r="AH193" i="4"/>
  <c r="K194" i="4"/>
  <c r="S194" i="4"/>
  <c r="AI194" i="4"/>
  <c r="P196" i="4"/>
  <c r="X196" i="4"/>
  <c r="M198" i="4"/>
  <c r="AC198" i="4"/>
  <c r="Q200" i="4"/>
  <c r="AG200" i="4"/>
  <c r="AJ204" i="4"/>
  <c r="AF204" i="4"/>
  <c r="AB204" i="4"/>
  <c r="X204" i="4"/>
  <c r="T204" i="4"/>
  <c r="P204" i="4"/>
  <c r="L204" i="4"/>
  <c r="AM204" i="4"/>
  <c r="AI204" i="4"/>
  <c r="AE204" i="4"/>
  <c r="W204" i="4"/>
  <c r="S204" i="4"/>
  <c r="O204" i="4"/>
  <c r="K204" i="4"/>
  <c r="AL204" i="4"/>
  <c r="AH204" i="4"/>
  <c r="AD204" i="4"/>
  <c r="Z204" i="4"/>
  <c r="V204" i="4"/>
  <c r="R204" i="4"/>
  <c r="N204" i="4"/>
  <c r="J204" i="4"/>
  <c r="Y204" i="4"/>
  <c r="M206" i="4"/>
  <c r="AD206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K186" i="4"/>
  <c r="O186" i="4"/>
  <c r="S186" i="4"/>
  <c r="W186" i="4"/>
  <c r="AE186" i="4"/>
  <c r="AI186" i="4"/>
  <c r="K187" i="4"/>
  <c r="O187" i="4"/>
  <c r="S187" i="4"/>
  <c r="W187" i="4"/>
  <c r="AE187" i="4"/>
  <c r="AI187" i="4"/>
  <c r="K188" i="4"/>
  <c r="O188" i="4"/>
  <c r="S188" i="4"/>
  <c r="W188" i="4"/>
  <c r="AE188" i="4"/>
  <c r="AI188" i="4"/>
  <c r="AK189" i="4"/>
  <c r="AG189" i="4"/>
  <c r="AC189" i="4"/>
  <c r="Y189" i="4"/>
  <c r="U189" i="4"/>
  <c r="Q189" i="4"/>
  <c r="M189" i="4"/>
  <c r="K189" i="4"/>
  <c r="P189" i="4"/>
  <c r="V189" i="4"/>
  <c r="AF189" i="4"/>
  <c r="AL189" i="4"/>
  <c r="K190" i="4"/>
  <c r="P190" i="4"/>
  <c r="V190" i="4"/>
  <c r="AD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J192" i="4"/>
  <c r="R192" i="4"/>
  <c r="Z192" i="4"/>
  <c r="AH192" i="4"/>
  <c r="K193" i="4"/>
  <c r="S193" i="4"/>
  <c r="AI193" i="4"/>
  <c r="N194" i="4"/>
  <c r="V194" i="4"/>
  <c r="AD194" i="4"/>
  <c r="AM196" i="4"/>
  <c r="AI196" i="4"/>
  <c r="AE196" i="4"/>
  <c r="W196" i="4"/>
  <c r="S196" i="4"/>
  <c r="O196" i="4"/>
  <c r="K196" i="4"/>
  <c r="AL196" i="4"/>
  <c r="AH196" i="4"/>
  <c r="AD196" i="4"/>
  <c r="Z196" i="4"/>
  <c r="V196" i="4"/>
  <c r="R196" i="4"/>
  <c r="N196" i="4"/>
  <c r="J196" i="4"/>
  <c r="Q196" i="4"/>
  <c r="Y196" i="4"/>
  <c r="AG196" i="4"/>
  <c r="Q198" i="4"/>
  <c r="AG198" i="4"/>
  <c r="U200" i="4"/>
  <c r="AJ202" i="4"/>
  <c r="AF202" i="4"/>
  <c r="AB202" i="4"/>
  <c r="X202" i="4"/>
  <c r="T202" i="4"/>
  <c r="P202" i="4"/>
  <c r="L202" i="4"/>
  <c r="AM202" i="4"/>
  <c r="AI202" i="4"/>
  <c r="AE202" i="4"/>
  <c r="W202" i="4"/>
  <c r="S202" i="4"/>
  <c r="O202" i="4"/>
  <c r="K202" i="4"/>
  <c r="AL202" i="4"/>
  <c r="AH202" i="4"/>
  <c r="AD202" i="4"/>
  <c r="Z202" i="4"/>
  <c r="V202" i="4"/>
  <c r="R202" i="4"/>
  <c r="N202" i="4"/>
  <c r="J202" i="4"/>
  <c r="Y202" i="4"/>
  <c r="Q206" i="4"/>
  <c r="AK206" i="4"/>
  <c r="AJ208" i="4"/>
  <c r="AF208" i="4"/>
  <c r="AB208" i="4"/>
  <c r="X208" i="4"/>
  <c r="T208" i="4"/>
  <c r="P208" i="4"/>
  <c r="L208" i="4"/>
  <c r="AL208" i="4"/>
  <c r="AH208" i="4"/>
  <c r="AD208" i="4"/>
  <c r="Z208" i="4"/>
  <c r="V208" i="4"/>
  <c r="R208" i="4"/>
  <c r="N208" i="4"/>
  <c r="J208" i="4"/>
  <c r="AM208" i="4"/>
  <c r="AE208" i="4"/>
  <c r="W208" i="4"/>
  <c r="O208" i="4"/>
  <c r="AK208" i="4"/>
  <c r="AC208" i="4"/>
  <c r="U208" i="4"/>
  <c r="M208" i="4"/>
  <c r="AI208" i="4"/>
  <c r="S208" i="4"/>
  <c r="K208" i="4"/>
  <c r="J265" i="4"/>
  <c r="I265" i="4"/>
  <c r="L265" i="4"/>
  <c r="H265" i="4"/>
  <c r="K265" i="4"/>
  <c r="J281" i="4"/>
  <c r="I281" i="4"/>
  <c r="L281" i="4"/>
  <c r="H281" i="4"/>
  <c r="K281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L190" i="4"/>
  <c r="R190" i="4"/>
  <c r="W190" i="4"/>
  <c r="AE190" i="4"/>
  <c r="AM190" i="4"/>
  <c r="N193" i="4"/>
  <c r="V193" i="4"/>
  <c r="AD193" i="4"/>
  <c r="AL193" i="4"/>
  <c r="AK194" i="4"/>
  <c r="AG194" i="4"/>
  <c r="AC194" i="4"/>
  <c r="Y194" i="4"/>
  <c r="U194" i="4"/>
  <c r="Q194" i="4"/>
  <c r="M194" i="4"/>
  <c r="I194" i="4"/>
  <c r="AJ194" i="4"/>
  <c r="AF194" i="4"/>
  <c r="AB194" i="4"/>
  <c r="X194" i="4"/>
  <c r="T194" i="4"/>
  <c r="P194" i="4"/>
  <c r="L194" i="4"/>
  <c r="H194" i="4"/>
  <c r="O194" i="4"/>
  <c r="W194" i="4"/>
  <c r="AE194" i="4"/>
  <c r="AM194" i="4"/>
  <c r="AJ200" i="4"/>
  <c r="AF200" i="4"/>
  <c r="AB200" i="4"/>
  <c r="X200" i="4"/>
  <c r="T200" i="4"/>
  <c r="P200" i="4"/>
  <c r="L200" i="4"/>
  <c r="AM200" i="4"/>
  <c r="AI200" i="4"/>
  <c r="AE200" i="4"/>
  <c r="W200" i="4"/>
  <c r="S200" i="4"/>
  <c r="O200" i="4"/>
  <c r="K200" i="4"/>
  <c r="AL200" i="4"/>
  <c r="AH200" i="4"/>
  <c r="AD200" i="4"/>
  <c r="Z200" i="4"/>
  <c r="V200" i="4"/>
  <c r="R200" i="4"/>
  <c r="N200" i="4"/>
  <c r="J200" i="4"/>
  <c r="Y200" i="4"/>
  <c r="U206" i="4"/>
  <c r="J297" i="4"/>
  <c r="M297" i="4"/>
  <c r="I297" i="4"/>
  <c r="L297" i="4"/>
  <c r="H297" i="4"/>
  <c r="K297" i="4"/>
  <c r="L197" i="4"/>
  <c r="P197" i="4"/>
  <c r="T197" i="4"/>
  <c r="X197" i="4"/>
  <c r="AB197" i="4"/>
  <c r="AF197" i="4"/>
  <c r="AJ197" i="4"/>
  <c r="L199" i="4"/>
  <c r="P199" i="4"/>
  <c r="T199" i="4"/>
  <c r="X199" i="4"/>
  <c r="AB199" i="4"/>
  <c r="AF199" i="4"/>
  <c r="AJ199" i="4"/>
  <c r="L201" i="4"/>
  <c r="P201" i="4"/>
  <c r="T201" i="4"/>
  <c r="X201" i="4"/>
  <c r="AB201" i="4"/>
  <c r="AF201" i="4"/>
  <c r="AJ201" i="4"/>
  <c r="L203" i="4"/>
  <c r="P203" i="4"/>
  <c r="T203" i="4"/>
  <c r="X203" i="4"/>
  <c r="AB203" i="4"/>
  <c r="AF203" i="4"/>
  <c r="AJ203" i="4"/>
  <c r="L205" i="4"/>
  <c r="P205" i="4"/>
  <c r="T205" i="4"/>
  <c r="X205" i="4"/>
  <c r="AB205" i="4"/>
  <c r="AF205" i="4"/>
  <c r="AJ205" i="4"/>
  <c r="M207" i="4"/>
  <c r="U207" i="4"/>
  <c r="AC207" i="4"/>
  <c r="AK207" i="4"/>
  <c r="AK209" i="4"/>
  <c r="AG209" i="4"/>
  <c r="AC209" i="4"/>
  <c r="Y209" i="4"/>
  <c r="U209" i="4"/>
  <c r="Q209" i="4"/>
  <c r="M209" i="4"/>
  <c r="AM209" i="4"/>
  <c r="AI209" i="4"/>
  <c r="AE209" i="4"/>
  <c r="W209" i="4"/>
  <c r="S209" i="4"/>
  <c r="O209" i="4"/>
  <c r="T209" i="4"/>
  <c r="AB209" i="4"/>
  <c r="AJ209" i="4"/>
  <c r="R211" i="4"/>
  <c r="Z211" i="4"/>
  <c r="O212" i="4"/>
  <c r="W212" i="4"/>
  <c r="AE212" i="4"/>
  <c r="J291" i="4"/>
  <c r="M291" i="4"/>
  <c r="I291" i="4"/>
  <c r="L291" i="4"/>
  <c r="H291" i="4"/>
  <c r="J299" i="4"/>
  <c r="M299" i="4"/>
  <c r="I299" i="4"/>
  <c r="L299" i="4"/>
  <c r="H299" i="4"/>
  <c r="G195" i="4"/>
  <c r="BG195" i="4" s="1"/>
  <c r="BG250" i="4" s="1"/>
  <c r="AW25" i="5" s="1"/>
  <c r="M197" i="4"/>
  <c r="Q197" i="4"/>
  <c r="U197" i="4"/>
  <c r="Y197" i="4"/>
  <c r="AC197" i="4"/>
  <c r="AG197" i="4"/>
  <c r="M199" i="4"/>
  <c r="Q199" i="4"/>
  <c r="U199" i="4"/>
  <c r="Y199" i="4"/>
  <c r="AC199" i="4"/>
  <c r="AG199" i="4"/>
  <c r="M201" i="4"/>
  <c r="Q201" i="4"/>
  <c r="U201" i="4"/>
  <c r="Y201" i="4"/>
  <c r="AC201" i="4"/>
  <c r="AG201" i="4"/>
  <c r="M203" i="4"/>
  <c r="Q203" i="4"/>
  <c r="U203" i="4"/>
  <c r="Y203" i="4"/>
  <c r="AC203" i="4"/>
  <c r="AG203" i="4"/>
  <c r="M205" i="4"/>
  <c r="Q205" i="4"/>
  <c r="U205" i="4"/>
  <c r="Y205" i="4"/>
  <c r="AC205" i="4"/>
  <c r="AG205" i="4"/>
  <c r="O207" i="4"/>
  <c r="W207" i="4"/>
  <c r="AE207" i="4"/>
  <c r="AM211" i="4"/>
  <c r="AI211" i="4"/>
  <c r="AE211" i="4"/>
  <c r="W211" i="4"/>
  <c r="S211" i="4"/>
  <c r="O211" i="4"/>
  <c r="AK211" i="4"/>
  <c r="AG211" i="4"/>
  <c r="AC211" i="4"/>
  <c r="Y211" i="4"/>
  <c r="U211" i="4"/>
  <c r="Q211" i="4"/>
  <c r="M211" i="4"/>
  <c r="T211" i="4"/>
  <c r="AB211" i="4"/>
  <c r="AJ211" i="4"/>
  <c r="J253" i="4"/>
  <c r="I253" i="4"/>
  <c r="L253" i="4"/>
  <c r="H253" i="4"/>
  <c r="J261" i="4"/>
  <c r="I261" i="4"/>
  <c r="L261" i="4"/>
  <c r="H261" i="4"/>
  <c r="J269" i="4"/>
  <c r="I269" i="4"/>
  <c r="L269" i="4"/>
  <c r="H269" i="4"/>
  <c r="J277" i="4"/>
  <c r="I277" i="4"/>
  <c r="L277" i="4"/>
  <c r="H277" i="4"/>
  <c r="J285" i="4"/>
  <c r="I285" i="4"/>
  <c r="L285" i="4"/>
  <c r="H285" i="4"/>
  <c r="J293" i="4"/>
  <c r="M293" i="4"/>
  <c r="I293" i="4"/>
  <c r="L293" i="4"/>
  <c r="H293" i="4"/>
  <c r="AL207" i="4"/>
  <c r="AH207" i="4"/>
  <c r="AD207" i="4"/>
  <c r="Z207" i="4"/>
  <c r="V207" i="4"/>
  <c r="R207" i="4"/>
  <c r="N207" i="4"/>
  <c r="J207" i="4"/>
  <c r="AJ207" i="4"/>
  <c r="AF207" i="4"/>
  <c r="AB207" i="4"/>
  <c r="X207" i="4"/>
  <c r="T207" i="4"/>
  <c r="P207" i="4"/>
  <c r="L207" i="4"/>
  <c r="Q207" i="4"/>
  <c r="Y207" i="4"/>
  <c r="AG207" i="4"/>
  <c r="J295" i="4"/>
  <c r="M295" i="4"/>
  <c r="I295" i="4"/>
  <c r="L295" i="4"/>
  <c r="H295" i="4"/>
  <c r="J308" i="4"/>
  <c r="M308" i="4"/>
  <c r="I308" i="4"/>
  <c r="L308" i="4"/>
  <c r="K308" i="4"/>
  <c r="H308" i="4"/>
  <c r="T312" i="4"/>
  <c r="P312" i="4"/>
  <c r="L312" i="4"/>
  <c r="S312" i="4"/>
  <c r="O312" i="4"/>
  <c r="K312" i="4"/>
  <c r="N312" i="4"/>
  <c r="M312" i="4"/>
  <c r="R312" i="4"/>
  <c r="J312" i="4"/>
  <c r="T316" i="4"/>
  <c r="P316" i="4"/>
  <c r="L316" i="4"/>
  <c r="S316" i="4"/>
  <c r="O316" i="4"/>
  <c r="K316" i="4"/>
  <c r="N316" i="4"/>
  <c r="M316" i="4"/>
  <c r="R316" i="4"/>
  <c r="J316" i="4"/>
  <c r="T320" i="4"/>
  <c r="P320" i="4"/>
  <c r="L320" i="4"/>
  <c r="S320" i="4"/>
  <c r="O320" i="4"/>
  <c r="K320" i="4"/>
  <c r="N320" i="4"/>
  <c r="M320" i="4"/>
  <c r="R320" i="4"/>
  <c r="J320" i="4"/>
  <c r="P210" i="4"/>
  <c r="T210" i="4"/>
  <c r="X210" i="4"/>
  <c r="AB210" i="4"/>
  <c r="AF210" i="4"/>
  <c r="AJ210" i="4"/>
  <c r="N212" i="4"/>
  <c r="R212" i="4"/>
  <c r="V212" i="4"/>
  <c r="Z212" i="4"/>
  <c r="AD212" i="4"/>
  <c r="AH212" i="4"/>
  <c r="AL212" i="4"/>
  <c r="K254" i="4"/>
  <c r="J255" i="4"/>
  <c r="K258" i="4"/>
  <c r="J259" i="4"/>
  <c r="K262" i="4"/>
  <c r="J263" i="4"/>
  <c r="K266" i="4"/>
  <c r="J267" i="4"/>
  <c r="K270" i="4"/>
  <c r="J271" i="4"/>
  <c r="K274" i="4"/>
  <c r="J275" i="4"/>
  <c r="K278" i="4"/>
  <c r="J279" i="4"/>
  <c r="K282" i="4"/>
  <c r="J283" i="4"/>
  <c r="K286" i="4"/>
  <c r="J287" i="4"/>
  <c r="J290" i="4"/>
  <c r="J292" i="4"/>
  <c r="J294" i="4"/>
  <c r="J296" i="4"/>
  <c r="J298" i="4"/>
  <c r="L300" i="4"/>
  <c r="L302" i="4"/>
  <c r="L304" i="4"/>
  <c r="L306" i="4"/>
  <c r="L310" i="4"/>
  <c r="K310" i="4"/>
  <c r="Q315" i="4"/>
  <c r="M315" i="4"/>
  <c r="T315" i="4"/>
  <c r="P315" i="4"/>
  <c r="L315" i="4"/>
  <c r="O315" i="4"/>
  <c r="Q319" i="4"/>
  <c r="M319" i="4"/>
  <c r="T319" i="4"/>
  <c r="P319" i="4"/>
  <c r="L319" i="4"/>
  <c r="O319" i="4"/>
  <c r="R323" i="4"/>
  <c r="N323" i="4"/>
  <c r="J323" i="4"/>
  <c r="Q323" i="4"/>
  <c r="L323" i="4"/>
  <c r="P323" i="4"/>
  <c r="K323" i="4"/>
  <c r="T323" i="4"/>
  <c r="O323" i="4"/>
  <c r="K255" i="4"/>
  <c r="K259" i="4"/>
  <c r="K263" i="4"/>
  <c r="K267" i="4"/>
  <c r="K271" i="4"/>
  <c r="K275" i="4"/>
  <c r="K279" i="4"/>
  <c r="K283" i="4"/>
  <c r="K287" i="4"/>
  <c r="K290" i="4"/>
  <c r="K292" i="4"/>
  <c r="K294" i="4"/>
  <c r="K296" i="4"/>
  <c r="K298" i="4"/>
  <c r="L301" i="4"/>
  <c r="H301" i="4"/>
  <c r="M301" i="4"/>
  <c r="L303" i="4"/>
  <c r="H303" i="4"/>
  <c r="M303" i="4"/>
  <c r="L305" i="4"/>
  <c r="H305" i="4"/>
  <c r="M305" i="4"/>
  <c r="S313" i="4"/>
  <c r="O313" i="4"/>
  <c r="K313" i="4"/>
  <c r="R313" i="4"/>
  <c r="N313" i="4"/>
  <c r="J313" i="4"/>
  <c r="Q313" i="4"/>
  <c r="S317" i="4"/>
  <c r="O317" i="4"/>
  <c r="K317" i="4"/>
  <c r="R317" i="4"/>
  <c r="N317" i="4"/>
  <c r="J317" i="4"/>
  <c r="Q317" i="4"/>
  <c r="S321" i="4"/>
  <c r="O321" i="4"/>
  <c r="K321" i="4"/>
  <c r="R321" i="4"/>
  <c r="N321" i="4"/>
  <c r="J321" i="4"/>
  <c r="Q321" i="4"/>
  <c r="T325" i="4"/>
  <c r="P325" i="4"/>
  <c r="L325" i="4"/>
  <c r="R325" i="4"/>
  <c r="M325" i="4"/>
  <c r="Q325" i="4"/>
  <c r="K325" i="4"/>
  <c r="O325" i="4"/>
  <c r="J325" i="4"/>
  <c r="N210" i="4"/>
  <c r="R210" i="4"/>
  <c r="V210" i="4"/>
  <c r="Z210" i="4"/>
  <c r="AD210" i="4"/>
  <c r="AH210" i="4"/>
  <c r="P212" i="4"/>
  <c r="T212" i="4"/>
  <c r="X212" i="4"/>
  <c r="AB212" i="4"/>
  <c r="AF212" i="4"/>
  <c r="H255" i="4"/>
  <c r="H259" i="4"/>
  <c r="H263" i="4"/>
  <c r="H267" i="4"/>
  <c r="H271" i="4"/>
  <c r="H275" i="4"/>
  <c r="H279" i="4"/>
  <c r="H283" i="4"/>
  <c r="H287" i="4"/>
  <c r="H290" i="4"/>
  <c r="H292" i="4"/>
  <c r="H294" i="4"/>
  <c r="H296" i="4"/>
  <c r="H298" i="4"/>
  <c r="I300" i="4"/>
  <c r="I301" i="4"/>
  <c r="I302" i="4"/>
  <c r="I303" i="4"/>
  <c r="I304" i="4"/>
  <c r="I305" i="4"/>
  <c r="I306" i="4"/>
  <c r="M310" i="4"/>
  <c r="L313" i="4"/>
  <c r="T313" i="4"/>
  <c r="R314" i="4"/>
  <c r="N314" i="4"/>
  <c r="J314" i="4"/>
  <c r="Q314" i="4"/>
  <c r="M314" i="4"/>
  <c r="P314" i="4"/>
  <c r="K315" i="4"/>
  <c r="S315" i="4"/>
  <c r="L317" i="4"/>
  <c r="T317" i="4"/>
  <c r="R318" i="4"/>
  <c r="N318" i="4"/>
  <c r="J318" i="4"/>
  <c r="Q318" i="4"/>
  <c r="M318" i="4"/>
  <c r="P318" i="4"/>
  <c r="K319" i="4"/>
  <c r="S319" i="4"/>
  <c r="L321" i="4"/>
  <c r="T321" i="4"/>
  <c r="S322" i="4"/>
  <c r="R322" i="4"/>
  <c r="N322" i="4"/>
  <c r="J322" i="4"/>
  <c r="Q322" i="4"/>
  <c r="M322" i="4"/>
  <c r="P322" i="4"/>
  <c r="L322" i="4"/>
  <c r="S323" i="4"/>
  <c r="N325" i="4"/>
  <c r="Q326" i="4"/>
  <c r="M326" i="4"/>
  <c r="T326" i="4"/>
  <c r="P326" i="4"/>
  <c r="L326" i="4"/>
  <c r="S326" i="4"/>
  <c r="O326" i="4"/>
  <c r="K326" i="4"/>
  <c r="K307" i="4"/>
  <c r="K309" i="4"/>
  <c r="F334" i="4"/>
  <c r="Q324" i="4"/>
  <c r="M324" i="4"/>
  <c r="N324" i="4"/>
  <c r="S324" i="4"/>
  <c r="J326" i="4"/>
  <c r="AA336" i="4"/>
  <c r="H307" i="4"/>
  <c r="H309" i="4"/>
  <c r="G311" i="4"/>
  <c r="G334" i="4" s="1"/>
  <c r="J324" i="4"/>
  <c r="O324" i="4"/>
  <c r="T324" i="4"/>
  <c r="N326" i="4"/>
  <c r="AN331" i="4"/>
  <c r="O327" i="4"/>
  <c r="S327" i="4"/>
  <c r="W327" i="4"/>
  <c r="AE327" i="4"/>
  <c r="AI327" i="4"/>
  <c r="AM327" i="4"/>
  <c r="S329" i="4"/>
  <c r="W329" i="4"/>
  <c r="AE329" i="4"/>
  <c r="AI329" i="4"/>
  <c r="S330" i="4"/>
  <c r="W330" i="4"/>
  <c r="AE330" i="4"/>
  <c r="AI330" i="4"/>
  <c r="AG333" i="4"/>
  <c r="N337" i="4"/>
  <c r="R337" i="4"/>
  <c r="V337" i="4"/>
  <c r="Z337" i="4"/>
  <c r="AD337" i="4"/>
  <c r="AI337" i="4"/>
  <c r="M338" i="4"/>
  <c r="S338" i="4"/>
  <c r="X338" i="4"/>
  <c r="AC338" i="4"/>
  <c r="AI338" i="4"/>
  <c r="P327" i="4"/>
  <c r="T327" i="4"/>
  <c r="X327" i="4"/>
  <c r="AB327" i="4"/>
  <c r="AF327" i="4"/>
  <c r="AJ327" i="4"/>
  <c r="AL337" i="4"/>
  <c r="AH337" i="4"/>
  <c r="O337" i="4"/>
  <c r="S337" i="4"/>
  <c r="W337" i="4"/>
  <c r="AE337" i="4"/>
  <c r="AJ337" i="4"/>
  <c r="G340" i="4"/>
  <c r="C30" i="5" s="1"/>
  <c r="M327" i="4"/>
  <c r="Q327" i="4"/>
  <c r="U327" i="4"/>
  <c r="Y327" i="4"/>
  <c r="AC327" i="4"/>
  <c r="AG327" i="4"/>
  <c r="L337" i="4"/>
  <c r="P337" i="4"/>
  <c r="T337" i="4"/>
  <c r="X337" i="4"/>
  <c r="AB337" i="4"/>
  <c r="AF337" i="4"/>
  <c r="AK337" i="4"/>
  <c r="AL338" i="4"/>
  <c r="AH338" i="4"/>
  <c r="AD338" i="4"/>
  <c r="Z338" i="4"/>
  <c r="V338" i="4"/>
  <c r="R338" i="4"/>
  <c r="N338" i="4"/>
  <c r="P338" i="4"/>
  <c r="U338" i="4"/>
  <c r="AF338" i="4"/>
  <c r="AK338" i="4"/>
  <c r="M339" i="4"/>
  <c r="Q339" i="4"/>
  <c r="U339" i="4"/>
  <c r="Y339" i="4"/>
  <c r="AC339" i="4"/>
  <c r="AG339" i="4"/>
  <c r="AK339" i="4"/>
  <c r="B30" i="5"/>
  <c r="N339" i="4"/>
  <c r="R339" i="4"/>
  <c r="V339" i="4"/>
  <c r="Z339" i="4"/>
  <c r="AD339" i="4"/>
  <c r="AH339" i="4"/>
  <c r="AL339" i="4"/>
  <c r="O339" i="4"/>
  <c r="S339" i="4"/>
  <c r="W339" i="4"/>
  <c r="AE339" i="4"/>
  <c r="AI339" i="4"/>
  <c r="BK233" i="4" l="1"/>
  <c r="BF26" i="4"/>
  <c r="BF39" i="4" s="1"/>
  <c r="AV6" i="5" s="1"/>
  <c r="BG26" i="4"/>
  <c r="BG39" i="4" s="1"/>
  <c r="AW6" i="5" s="1"/>
  <c r="AI26" i="4"/>
  <c r="AJ26" i="4"/>
  <c r="AJ39" i="4" s="1"/>
  <c r="Z6" i="5" s="1"/>
  <c r="AT26" i="4"/>
  <c r="AT39" i="4" s="1"/>
  <c r="AJ6" i="5" s="1"/>
  <c r="O26" i="4"/>
  <c r="O39" i="4" s="1"/>
  <c r="N26" i="4"/>
  <c r="N39" i="4" s="1"/>
  <c r="U26" i="4"/>
  <c r="BK216" i="4"/>
  <c r="BK223" i="4"/>
  <c r="AW26" i="4"/>
  <c r="AW39" i="4" s="1"/>
  <c r="AM6" i="5" s="1"/>
  <c r="AY26" i="4"/>
  <c r="AE26" i="4"/>
  <c r="AE39" i="4" s="1"/>
  <c r="U6" i="5" s="1"/>
  <c r="K26" i="4"/>
  <c r="K39" i="4" s="1"/>
  <c r="AH26" i="4"/>
  <c r="AH39" i="4" s="1"/>
  <c r="X6" i="5" s="1"/>
  <c r="Q26" i="4"/>
  <c r="Q39" i="4" s="1"/>
  <c r="G6" i="5" s="1"/>
  <c r="X26" i="4"/>
  <c r="X39" i="4" s="1"/>
  <c r="N6" i="5" s="1"/>
  <c r="W26" i="4"/>
  <c r="W39" i="4" s="1"/>
  <c r="M6" i="5" s="1"/>
  <c r="AD26" i="4"/>
  <c r="AD39" i="4" s="1"/>
  <c r="T6" i="5" s="1"/>
  <c r="AK26" i="4"/>
  <c r="T26" i="4"/>
  <c r="T39" i="4" s="1"/>
  <c r="J6" i="5" s="1"/>
  <c r="BK232" i="4"/>
  <c r="S26" i="4"/>
  <c r="S39" i="4" s="1"/>
  <c r="I6" i="5" s="1"/>
  <c r="R26" i="4"/>
  <c r="R39" i="4" s="1"/>
  <c r="H6" i="5" s="1"/>
  <c r="AG26" i="4"/>
  <c r="AG39" i="4" s="1"/>
  <c r="W6" i="5" s="1"/>
  <c r="AO26" i="4"/>
  <c r="AO39" i="4" s="1"/>
  <c r="AP26" i="4"/>
  <c r="AP39" i="4" s="1"/>
  <c r="AF6" i="5" s="1"/>
  <c r="BE334" i="4"/>
  <c r="AU12" i="5" s="1"/>
  <c r="BK226" i="4"/>
  <c r="BE195" i="4"/>
  <c r="BE250" i="4" s="1"/>
  <c r="AU25" i="5" s="1"/>
  <c r="AU26" i="5" s="1"/>
  <c r="BF195" i="4"/>
  <c r="BF250" i="4" s="1"/>
  <c r="AV25" i="5" s="1"/>
  <c r="BF334" i="4"/>
  <c r="AV12" i="5" s="1"/>
  <c r="BK224" i="4"/>
  <c r="BK227" i="4"/>
  <c r="BC334" i="4"/>
  <c r="AS12" i="5" s="1"/>
  <c r="BK215" i="4"/>
  <c r="AZ26" i="4"/>
  <c r="AZ39" i="4" s="1"/>
  <c r="AP6" i="5" s="1"/>
  <c r="BE26" i="4"/>
  <c r="BE39" i="4" s="1"/>
  <c r="AU6" i="5" s="1"/>
  <c r="BD334" i="4"/>
  <c r="AT12" i="5" s="1"/>
  <c r="BK219" i="4"/>
  <c r="AZ334" i="4"/>
  <c r="AP12" i="5" s="1"/>
  <c r="BK229" i="4"/>
  <c r="BK220" i="4"/>
  <c r="BA51" i="4"/>
  <c r="BK231" i="4"/>
  <c r="BK217" i="4"/>
  <c r="BK222" i="4"/>
  <c r="BK230" i="4"/>
  <c r="BK225" i="4"/>
  <c r="BK228" i="4"/>
  <c r="BK234" i="4"/>
  <c r="BK214" i="4"/>
  <c r="BK221" i="4"/>
  <c r="BK218" i="4"/>
  <c r="BB63" i="4"/>
  <c r="BC195" i="4"/>
  <c r="BC250" i="4" s="1"/>
  <c r="AS25" i="5" s="1"/>
  <c r="AS26" i="5" s="1"/>
  <c r="BD195" i="4"/>
  <c r="BD250" i="4" s="1"/>
  <c r="AT25" i="5" s="1"/>
  <c r="AU26" i="4"/>
  <c r="AU39" i="4" s="1"/>
  <c r="AK6" i="5" s="1"/>
  <c r="BD26" i="4"/>
  <c r="BD39" i="4" s="1"/>
  <c r="AT6" i="5" s="1"/>
  <c r="Z26" i="4"/>
  <c r="Z39" i="4" s="1"/>
  <c r="P6" i="5" s="1"/>
  <c r="J26" i="4"/>
  <c r="J39" i="4" s="1"/>
  <c r="AC26" i="4"/>
  <c r="AC39" i="4" s="1"/>
  <c r="S6" i="5" s="1"/>
  <c r="M26" i="4"/>
  <c r="M39" i="4" s="1"/>
  <c r="AF26" i="4"/>
  <c r="AF39" i="4" s="1"/>
  <c r="V6" i="5" s="1"/>
  <c r="P26" i="4"/>
  <c r="P39" i="4" s="1"/>
  <c r="F6" i="5" s="1"/>
  <c r="AR26" i="4"/>
  <c r="AR39" i="4" s="1"/>
  <c r="AH6" i="5" s="1"/>
  <c r="AS26" i="4"/>
  <c r="AS39" i="4" s="1"/>
  <c r="AI6" i="5" s="1"/>
  <c r="AV26" i="4"/>
  <c r="AX26" i="4"/>
  <c r="AX39" i="4" s="1"/>
  <c r="AN6" i="5" s="1"/>
  <c r="C6" i="5"/>
  <c r="AL26" i="4"/>
  <c r="AL39" i="4" s="1"/>
  <c r="AB6" i="5" s="1"/>
  <c r="V26" i="4"/>
  <c r="V39" i="4" s="1"/>
  <c r="L6" i="5" s="1"/>
  <c r="Y26" i="4"/>
  <c r="Y39" i="4" s="1"/>
  <c r="O6" i="5" s="1"/>
  <c r="AB26" i="4"/>
  <c r="AB39" i="4" s="1"/>
  <c r="L26" i="4"/>
  <c r="L39" i="4" s="1"/>
  <c r="AM26" i="4"/>
  <c r="AM39" i="4" s="1"/>
  <c r="AC6" i="5" s="1"/>
  <c r="AQ26" i="4"/>
  <c r="AQ39" i="4" s="1"/>
  <c r="AG6" i="5" s="1"/>
  <c r="BB26" i="4"/>
  <c r="BC26" i="4"/>
  <c r="BC39" i="4" s="1"/>
  <c r="AS6" i="5" s="1"/>
  <c r="BK332" i="4"/>
  <c r="BK331" i="4"/>
  <c r="AT334" i="4"/>
  <c r="AJ12" i="5" s="1"/>
  <c r="AN328" i="4"/>
  <c r="AS334" i="4"/>
  <c r="AI12" i="5" s="1"/>
  <c r="BA328" i="4"/>
  <c r="BA330" i="4"/>
  <c r="BA333" i="4"/>
  <c r="BA329" i="4"/>
  <c r="BB334" i="4"/>
  <c r="BK253" i="4"/>
  <c r="BA106" i="4"/>
  <c r="AZ195" i="4"/>
  <c r="AZ250" i="4" s="1"/>
  <c r="AP25" i="5" s="1"/>
  <c r="BB195" i="4"/>
  <c r="BA22" i="4"/>
  <c r="AA328" i="4"/>
  <c r="AZ63" i="4"/>
  <c r="AP21" i="5" s="1"/>
  <c r="AZ48" i="4"/>
  <c r="AP17" i="5" s="1"/>
  <c r="BA162" i="4"/>
  <c r="BA122" i="4"/>
  <c r="BA98" i="4"/>
  <c r="BA182" i="4"/>
  <c r="BA164" i="4"/>
  <c r="BA148" i="4"/>
  <c r="BA132" i="4"/>
  <c r="BA116" i="4"/>
  <c r="BA100" i="4"/>
  <c r="BA84" i="4"/>
  <c r="BA68" i="4"/>
  <c r="BA208" i="4"/>
  <c r="BA153" i="4"/>
  <c r="BA97" i="4"/>
  <c r="BA201" i="4"/>
  <c r="BA171" i="4"/>
  <c r="BA155" i="4"/>
  <c r="BA139" i="4"/>
  <c r="BA119" i="4"/>
  <c r="BA91" i="4"/>
  <c r="BA75" i="4"/>
  <c r="BA192" i="4"/>
  <c r="BA184" i="4"/>
  <c r="BA193" i="4"/>
  <c r="BA145" i="4"/>
  <c r="BA105" i="4"/>
  <c r="BA154" i="4"/>
  <c r="BA134" i="4"/>
  <c r="BA114" i="4"/>
  <c r="BA90" i="4"/>
  <c r="BA70" i="4"/>
  <c r="BA207" i="4"/>
  <c r="BA203" i="4"/>
  <c r="BA173" i="4"/>
  <c r="BA101" i="4"/>
  <c r="BA191" i="4"/>
  <c r="BA183" i="4"/>
  <c r="BA210" i="4"/>
  <c r="BA212" i="4"/>
  <c r="AA337" i="4"/>
  <c r="BA337" i="4"/>
  <c r="BA25" i="4"/>
  <c r="BA9" i="4"/>
  <c r="BA31" i="4"/>
  <c r="BA15" i="4"/>
  <c r="BA10" i="4"/>
  <c r="BA4" i="4"/>
  <c r="BA56" i="4"/>
  <c r="AX48" i="4"/>
  <c r="AN17" i="5" s="1"/>
  <c r="BA44" i="4"/>
  <c r="BA12" i="4"/>
  <c r="BA21" i="4"/>
  <c r="BA5" i="4"/>
  <c r="BA27" i="4"/>
  <c r="BA33" i="4"/>
  <c r="BA17" i="4"/>
  <c r="BA7" i="4"/>
  <c r="BA29" i="4"/>
  <c r="BA13" i="4"/>
  <c r="BA14" i="4"/>
  <c r="BA99" i="4"/>
  <c r="BA176" i="4"/>
  <c r="BA160" i="4"/>
  <c r="BA144" i="4"/>
  <c r="BA128" i="4"/>
  <c r="BA112" i="4"/>
  <c r="BA96" i="4"/>
  <c r="BA80" i="4"/>
  <c r="BA196" i="4"/>
  <c r="BA141" i="4"/>
  <c r="BA81" i="4"/>
  <c r="BA189" i="4"/>
  <c r="BA167" i="4"/>
  <c r="BA151" i="4"/>
  <c r="BA131" i="4"/>
  <c r="BA115" i="4"/>
  <c r="BA87" i="4"/>
  <c r="BA71" i="4"/>
  <c r="BA177" i="4"/>
  <c r="BA133" i="4"/>
  <c r="BA93" i="4"/>
  <c r="BA197" i="4"/>
  <c r="BA166" i="4"/>
  <c r="BA150" i="4"/>
  <c r="BA130" i="4"/>
  <c r="BA86" i="4"/>
  <c r="BA66" i="4"/>
  <c r="BA161" i="4"/>
  <c r="BA89" i="4"/>
  <c r="BA206" i="4"/>
  <c r="BA170" i="4"/>
  <c r="BA172" i="4"/>
  <c r="BA156" i="4"/>
  <c r="BA140" i="4"/>
  <c r="BA124" i="4"/>
  <c r="BA108" i="4"/>
  <c r="BA92" i="4"/>
  <c r="BA76" i="4"/>
  <c r="BA204" i="4"/>
  <c r="BA200" i="4"/>
  <c r="BA185" i="4"/>
  <c r="BA121" i="4"/>
  <c r="BA181" i="4"/>
  <c r="BA163" i="4"/>
  <c r="BA147" i="4"/>
  <c r="BA127" i="4"/>
  <c r="BA111" i="4"/>
  <c r="BA83" i="4"/>
  <c r="BA67" i="4"/>
  <c r="BA188" i="4"/>
  <c r="BA169" i="4"/>
  <c r="BA125" i="4"/>
  <c r="BA85" i="4"/>
  <c r="BA186" i="4"/>
  <c r="BA146" i="4"/>
  <c r="BA102" i="4"/>
  <c r="BA82" i="4"/>
  <c r="BA211" i="4"/>
  <c r="BA199" i="4"/>
  <c r="BA149" i="4"/>
  <c r="BA77" i="4"/>
  <c r="BA187" i="4"/>
  <c r="BA179" i="4"/>
  <c r="BA194" i="4"/>
  <c r="BA174" i="4"/>
  <c r="BA142" i="4"/>
  <c r="BA78" i="4"/>
  <c r="BA137" i="4"/>
  <c r="BA129" i="4"/>
  <c r="BA103" i="4"/>
  <c r="BA95" i="4"/>
  <c r="BA205" i="4"/>
  <c r="BA168" i="4"/>
  <c r="BA152" i="4"/>
  <c r="BA136" i="4"/>
  <c r="BA120" i="4"/>
  <c r="BA104" i="4"/>
  <c r="BA88" i="4"/>
  <c r="BA72" i="4"/>
  <c r="BA202" i="4"/>
  <c r="BA165" i="4"/>
  <c r="BA109" i="4"/>
  <c r="BA175" i="4"/>
  <c r="BA159" i="4"/>
  <c r="BA143" i="4"/>
  <c r="BA123" i="4"/>
  <c r="BA107" i="4"/>
  <c r="BA79" i="4"/>
  <c r="BA180" i="4"/>
  <c r="BA157" i="4"/>
  <c r="BA113" i="4"/>
  <c r="BA73" i="4"/>
  <c r="BA178" i="4"/>
  <c r="BA158" i="4"/>
  <c r="BA138" i="4"/>
  <c r="BA118" i="4"/>
  <c r="BA74" i="4"/>
  <c r="BA117" i="4"/>
  <c r="BA69" i="4"/>
  <c r="BA190" i="4"/>
  <c r="BA126" i="4"/>
  <c r="BA110" i="4"/>
  <c r="BA94" i="4"/>
  <c r="BA209" i="4"/>
  <c r="BA135" i="4"/>
  <c r="BA198" i="4"/>
  <c r="BA52" i="4"/>
  <c r="BA57" i="4"/>
  <c r="BA54" i="4"/>
  <c r="BA59" i="4"/>
  <c r="BA45" i="4"/>
  <c r="BA47" i="4"/>
  <c r="BA46" i="4"/>
  <c r="BA42" i="4"/>
  <c r="BA43" i="4"/>
  <c r="BA58" i="4"/>
  <c r="BA61" i="4"/>
  <c r="BA60" i="4"/>
  <c r="BA55" i="4"/>
  <c r="BA53" i="4"/>
  <c r="BA62" i="4"/>
  <c r="BA23" i="4"/>
  <c r="BA30" i="4"/>
  <c r="BA6" i="4"/>
  <c r="BA16" i="4"/>
  <c r="BA8" i="4"/>
  <c r="BA28" i="4"/>
  <c r="BA35" i="4"/>
  <c r="BA19" i="4"/>
  <c r="BA24" i="4"/>
  <c r="BA32" i="4"/>
  <c r="BA11" i="4"/>
  <c r="BA18" i="4"/>
  <c r="BA20" i="4"/>
  <c r="BA34" i="4"/>
  <c r="AX334" i="4"/>
  <c r="AN12" i="5" s="1"/>
  <c r="AN339" i="4"/>
  <c r="AN338" i="4"/>
  <c r="AN337" i="4"/>
  <c r="BK315" i="4"/>
  <c r="BK326" i="4"/>
  <c r="BK289" i="4"/>
  <c r="BA339" i="4"/>
  <c r="AY63" i="4"/>
  <c r="AO21" i="5" s="1"/>
  <c r="AY39" i="4"/>
  <c r="AO6" i="5" s="1"/>
  <c r="AX340" i="4"/>
  <c r="AN30" i="5" s="1"/>
  <c r="AN327" i="4"/>
  <c r="AX63" i="4"/>
  <c r="AN21" i="5" s="1"/>
  <c r="AA327" i="4"/>
  <c r="AX195" i="4"/>
  <c r="AX250" i="4" s="1"/>
  <c r="AN25" i="5" s="1"/>
  <c r="AY195" i="4"/>
  <c r="AY250" i="4" s="1"/>
  <c r="AO25" i="5" s="1"/>
  <c r="AY48" i="4"/>
  <c r="AO17" i="5" s="1"/>
  <c r="AY334" i="4"/>
  <c r="AO12" i="5" s="1"/>
  <c r="BA338" i="4"/>
  <c r="AY340" i="4"/>
  <c r="AO30" i="5" s="1"/>
  <c r="AW334" i="4"/>
  <c r="AM12" i="5" s="1"/>
  <c r="AW195" i="4"/>
  <c r="AW250" i="4" s="1"/>
  <c r="AM25" i="5" s="1"/>
  <c r="BK309" i="4"/>
  <c r="BK319" i="4"/>
  <c r="Y5" i="3"/>
  <c r="AV340" i="4"/>
  <c r="AL30" i="5" s="1"/>
  <c r="AW340" i="4"/>
  <c r="AM30" i="5" s="1"/>
  <c r="AW48" i="4"/>
  <c r="AM17" i="5" s="1"/>
  <c r="AW63" i="4"/>
  <c r="AM21" i="5" s="1"/>
  <c r="AU334" i="4"/>
  <c r="AK12" i="5" s="1"/>
  <c r="AU63" i="4"/>
  <c r="AK21" i="5" s="1"/>
  <c r="AU340" i="4"/>
  <c r="AK30" i="5" s="1"/>
  <c r="AV334" i="4"/>
  <c r="AL12" i="5" s="1"/>
  <c r="AV39" i="4"/>
  <c r="AL6" i="5" s="1"/>
  <c r="AV48" i="4"/>
  <c r="AL17" i="5" s="1"/>
  <c r="AU48" i="4"/>
  <c r="AK17" i="5" s="1"/>
  <c r="AV63" i="4"/>
  <c r="AL21" i="5" s="1"/>
  <c r="AU195" i="4"/>
  <c r="AU250" i="4" s="1"/>
  <c r="AK25" i="5" s="1"/>
  <c r="AV195" i="4"/>
  <c r="AV250" i="4" s="1"/>
  <c r="AL25" i="5" s="1"/>
  <c r="AS340" i="4"/>
  <c r="AI30" i="5" s="1"/>
  <c r="AT48" i="4"/>
  <c r="AJ17" i="5" s="1"/>
  <c r="AT63" i="4"/>
  <c r="AJ21" i="5" s="1"/>
  <c r="AT340" i="4"/>
  <c r="AJ30" i="5" s="1"/>
  <c r="AS195" i="4"/>
  <c r="AS250" i="4" s="1"/>
  <c r="AI25" i="5" s="1"/>
  <c r="AT195" i="4"/>
  <c r="AS63" i="4"/>
  <c r="AI21" i="5" s="1"/>
  <c r="AS48" i="4"/>
  <c r="AI17" i="5" s="1"/>
  <c r="AR63" i="4"/>
  <c r="AH21" i="5" s="1"/>
  <c r="AQ340" i="4"/>
  <c r="AG30" i="5" s="1"/>
  <c r="AR48" i="4"/>
  <c r="AH17" i="5" s="1"/>
  <c r="AQ195" i="4"/>
  <c r="AQ250" i="4" s="1"/>
  <c r="AG25" i="5" s="1"/>
  <c r="AR195" i="4"/>
  <c r="AR250" i="4" s="1"/>
  <c r="AH25" i="5" s="1"/>
  <c r="AR334" i="4"/>
  <c r="AH12" i="5" s="1"/>
  <c r="AR340" i="4"/>
  <c r="AH30" i="5" s="1"/>
  <c r="S13" i="2"/>
  <c r="I7" i="3"/>
  <c r="AQ334" i="4"/>
  <c r="AG12" i="5" s="1"/>
  <c r="AQ48" i="4"/>
  <c r="AG17" i="5" s="1"/>
  <c r="S11" i="2"/>
  <c r="J7" i="3"/>
  <c r="N7" i="3"/>
  <c r="M7" i="3"/>
  <c r="P17" i="2"/>
  <c r="AQ63" i="4"/>
  <c r="AG21" i="5" s="1"/>
  <c r="B12" i="5"/>
  <c r="B35" i="5" s="1"/>
  <c r="B36" i="5" s="1"/>
  <c r="G250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12" i="4"/>
  <c r="Y334" i="4"/>
  <c r="O12" i="5" s="1"/>
  <c r="AO340" i="4"/>
  <c r="U334" i="4"/>
  <c r="K12" i="5" s="1"/>
  <c r="AP334" i="4"/>
  <c r="AF12" i="5" s="1"/>
  <c r="AO48" i="4"/>
  <c r="AP63" i="4"/>
  <c r="AF21" i="5" s="1"/>
  <c r="AP340" i="4"/>
  <c r="AF30" i="5" s="1"/>
  <c r="AP48" i="4"/>
  <c r="AF17" i="5" s="1"/>
  <c r="AO334" i="4"/>
  <c r="AO63" i="4"/>
  <c r="AP195" i="4"/>
  <c r="AP250" i="4" s="1"/>
  <c r="AO195" i="4"/>
  <c r="X334" i="4"/>
  <c r="N12" i="5" s="1"/>
  <c r="V334" i="4"/>
  <c r="L12" i="5" s="1"/>
  <c r="AK334" i="4"/>
  <c r="AA12" i="5" s="1"/>
  <c r="AG340" i="4"/>
  <c r="W30" i="5" s="1"/>
  <c r="AC334" i="4"/>
  <c r="S12" i="5" s="1"/>
  <c r="BK264" i="4"/>
  <c r="Z334" i="4"/>
  <c r="P12" i="5" s="1"/>
  <c r="T340" i="4"/>
  <c r="J30" i="5" s="1"/>
  <c r="AN163" i="4"/>
  <c r="AN155" i="4"/>
  <c r="AN147" i="4"/>
  <c r="AN139" i="4"/>
  <c r="AF334" i="4"/>
  <c r="V12" i="5" s="1"/>
  <c r="BK268" i="4"/>
  <c r="BK260" i="4"/>
  <c r="AM48" i="4"/>
  <c r="AC17" i="5" s="1"/>
  <c r="Y340" i="4"/>
  <c r="O30" i="5" s="1"/>
  <c r="BK286" i="4"/>
  <c r="BK270" i="4"/>
  <c r="AA168" i="4"/>
  <c r="AN164" i="4"/>
  <c r="Y63" i="4"/>
  <c r="O21" i="5" s="1"/>
  <c r="AM334" i="4"/>
  <c r="AC12" i="5" s="1"/>
  <c r="BK282" i="4"/>
  <c r="BK256" i="4"/>
  <c r="AF340" i="4"/>
  <c r="V30" i="5" s="1"/>
  <c r="BK304" i="4"/>
  <c r="BK279" i="4"/>
  <c r="BK263" i="4"/>
  <c r="AD334" i="4"/>
  <c r="T12" i="5" s="1"/>
  <c r="AN173" i="4"/>
  <c r="AN162" i="4"/>
  <c r="AN160" i="4"/>
  <c r="AN158" i="4"/>
  <c r="AN156" i="4"/>
  <c r="AN154" i="4"/>
  <c r="AN152" i="4"/>
  <c r="AN150" i="4"/>
  <c r="AN148" i="4"/>
  <c r="AN146" i="4"/>
  <c r="AN144" i="4"/>
  <c r="AN142" i="4"/>
  <c r="AN140" i="4"/>
  <c r="AN138" i="4"/>
  <c r="AN136" i="4"/>
  <c r="AN134" i="4"/>
  <c r="AN132" i="4"/>
  <c r="AN130" i="4"/>
  <c r="AN128" i="4"/>
  <c r="AK48" i="4"/>
  <c r="AA17" i="5" s="1"/>
  <c r="AN196" i="4"/>
  <c r="AA209" i="4"/>
  <c r="AA201" i="4"/>
  <c r="AN133" i="4"/>
  <c r="AN106" i="4"/>
  <c r="AN102" i="4"/>
  <c r="AN98" i="4"/>
  <c r="AN94" i="4"/>
  <c r="AN90" i="4"/>
  <c r="AN86" i="4"/>
  <c r="AN82" i="4"/>
  <c r="AN80" i="4"/>
  <c r="AN76" i="4"/>
  <c r="AN72" i="4"/>
  <c r="AA30" i="4"/>
  <c r="N48" i="4"/>
  <c r="AJ334" i="4"/>
  <c r="Z12" i="5" s="1"/>
  <c r="AN211" i="4"/>
  <c r="AA203" i="4"/>
  <c r="AN189" i="4"/>
  <c r="AN186" i="4"/>
  <c r="AN182" i="4"/>
  <c r="AN161" i="4"/>
  <c r="AN153" i="4"/>
  <c r="AN145" i="4"/>
  <c r="AN137" i="4"/>
  <c r="AN129" i="4"/>
  <c r="AN125" i="4"/>
  <c r="AN121" i="4"/>
  <c r="AN117" i="4"/>
  <c r="AN113" i="4"/>
  <c r="AN71" i="4"/>
  <c r="U63" i="4"/>
  <c r="K21" i="5" s="1"/>
  <c r="AL334" i="4"/>
  <c r="AB12" i="5" s="1"/>
  <c r="AN107" i="4"/>
  <c r="AN105" i="4"/>
  <c r="AN97" i="4"/>
  <c r="AN95" i="4"/>
  <c r="AN93" i="4"/>
  <c r="AN91" i="4"/>
  <c r="AN89" i="4"/>
  <c r="AN87" i="4"/>
  <c r="AN85" i="4"/>
  <c r="AA322" i="4"/>
  <c r="BK314" i="4"/>
  <c r="BK300" i="4"/>
  <c r="BK292" i="4"/>
  <c r="AA319" i="4"/>
  <c r="BK310" i="4"/>
  <c r="BK278" i="4"/>
  <c r="BK262" i="4"/>
  <c r="AA194" i="4"/>
  <c r="AA204" i="4"/>
  <c r="AN188" i="4"/>
  <c r="AN187" i="4"/>
  <c r="AN185" i="4"/>
  <c r="AN184" i="4"/>
  <c r="AN183" i="4"/>
  <c r="AN181" i="4"/>
  <c r="AN180" i="4"/>
  <c r="AN179" i="4"/>
  <c r="AN176" i="4"/>
  <c r="AN178" i="4"/>
  <c r="AN166" i="4"/>
  <c r="AN165" i="4"/>
  <c r="AN159" i="4"/>
  <c r="AN157" i="4"/>
  <c r="AN151" i="4"/>
  <c r="AN149" i="4"/>
  <c r="AN143" i="4"/>
  <c r="AN141" i="4"/>
  <c r="AN135" i="4"/>
  <c r="AN131" i="4"/>
  <c r="AN127" i="4"/>
  <c r="AA106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N75" i="4"/>
  <c r="AG63" i="4"/>
  <c r="W21" i="5" s="1"/>
  <c r="AN103" i="4"/>
  <c r="AN101" i="4"/>
  <c r="AN99" i="4"/>
  <c r="AN83" i="4"/>
  <c r="AN81" i="4"/>
  <c r="AN77" i="4"/>
  <c r="AN73" i="4"/>
  <c r="Q340" i="4"/>
  <c r="G30" i="5" s="1"/>
  <c r="AG334" i="4"/>
  <c r="W12" i="5" s="1"/>
  <c r="AA210" i="4"/>
  <c r="AN175" i="4"/>
  <c r="AA169" i="4"/>
  <c r="AA170" i="4"/>
  <c r="AN104" i="4"/>
  <c r="AN100" i="4"/>
  <c r="AN96" i="4"/>
  <c r="AN92" i="4"/>
  <c r="AN88" i="4"/>
  <c r="AN84" i="4"/>
  <c r="AN79" i="4"/>
  <c r="AM63" i="4"/>
  <c r="AC21" i="5" s="1"/>
  <c r="M48" i="4"/>
  <c r="BK288" i="4"/>
  <c r="AA34" i="4"/>
  <c r="AN34" i="4"/>
  <c r="AA33" i="4"/>
  <c r="AN28" i="4"/>
  <c r="AN22" i="4"/>
  <c r="AN18" i="4"/>
  <c r="AN14" i="4"/>
  <c r="AN10" i="4"/>
  <c r="AN6" i="4"/>
  <c r="AA24" i="4"/>
  <c r="AA31" i="4"/>
  <c r="AB340" i="4"/>
  <c r="U340" i="4"/>
  <c r="K30" i="5" s="1"/>
  <c r="M340" i="4"/>
  <c r="AA338" i="4"/>
  <c r="AC340" i="4"/>
  <c r="S30" i="5" s="1"/>
  <c r="R340" i="4"/>
  <c r="H30" i="5" s="1"/>
  <c r="AA339" i="4"/>
  <c r="P340" i="4"/>
  <c r="F30" i="5" s="1"/>
  <c r="S340" i="4"/>
  <c r="I30" i="5" s="1"/>
  <c r="AJ340" i="4"/>
  <c r="Z30" i="5" s="1"/>
  <c r="AM340" i="4"/>
  <c r="AC30" i="5" s="1"/>
  <c r="AN330" i="4"/>
  <c r="AN329" i="4"/>
  <c r="AI334" i="4"/>
  <c r="Y12" i="5" s="1"/>
  <c r="BK272" i="4"/>
  <c r="BK274" i="4"/>
  <c r="BK266" i="4"/>
  <c r="BK258" i="4"/>
  <c r="BK276" i="4"/>
  <c r="AA325" i="4"/>
  <c r="BK284" i="4"/>
  <c r="AA324" i="4"/>
  <c r="BK307" i="4"/>
  <c r="AA314" i="4"/>
  <c r="BK305" i="4"/>
  <c r="BK323" i="4"/>
  <c r="AN333" i="4"/>
  <c r="BK306" i="4"/>
  <c r="BK302" i="4"/>
  <c r="BK269" i="4"/>
  <c r="BK280" i="4"/>
  <c r="AA318" i="4"/>
  <c r="AA320" i="4"/>
  <c r="AH334" i="4"/>
  <c r="X12" i="5" s="1"/>
  <c r="V63" i="4"/>
  <c r="L21" i="5" s="1"/>
  <c r="AA62" i="4"/>
  <c r="AK63" i="4"/>
  <c r="AA21" i="5" s="1"/>
  <c r="AN58" i="4"/>
  <c r="Q63" i="4"/>
  <c r="G21" i="5" s="1"/>
  <c r="AH63" i="4"/>
  <c r="X21" i="5" s="1"/>
  <c r="I63" i="4"/>
  <c r="AN60" i="4"/>
  <c r="AN56" i="4"/>
  <c r="AN54" i="4"/>
  <c r="J63" i="4"/>
  <c r="AA61" i="4"/>
  <c r="AA59" i="4"/>
  <c r="AA57" i="4"/>
  <c r="AA55" i="4"/>
  <c r="AA53" i="4"/>
  <c r="S63" i="4"/>
  <c r="I21" i="5" s="1"/>
  <c r="AC63" i="4"/>
  <c r="S21" i="5" s="1"/>
  <c r="M63" i="4"/>
  <c r="Z63" i="4"/>
  <c r="P21" i="5" s="1"/>
  <c r="AN52" i="4"/>
  <c r="AD63" i="4"/>
  <c r="T21" i="5" s="1"/>
  <c r="R63" i="4"/>
  <c r="H21" i="5" s="1"/>
  <c r="AL63" i="4"/>
  <c r="AB21" i="5" s="1"/>
  <c r="N63" i="4"/>
  <c r="U48" i="4"/>
  <c r="K17" i="5" s="1"/>
  <c r="AC48" i="4"/>
  <c r="S17" i="5" s="1"/>
  <c r="AH48" i="4"/>
  <c r="X17" i="5" s="1"/>
  <c r="Z48" i="4"/>
  <c r="P17" i="5" s="1"/>
  <c r="Q48" i="4"/>
  <c r="G17" i="5" s="1"/>
  <c r="AL48" i="4"/>
  <c r="AB17" i="5" s="1"/>
  <c r="R48" i="4"/>
  <c r="H17" i="5" s="1"/>
  <c r="I48" i="4"/>
  <c r="V48" i="4"/>
  <c r="L17" i="5" s="1"/>
  <c r="Y48" i="4"/>
  <c r="O17" i="5" s="1"/>
  <c r="J48" i="4"/>
  <c r="AD48" i="4"/>
  <c r="T17" i="5" s="1"/>
  <c r="AG48" i="4"/>
  <c r="W17" i="5" s="1"/>
  <c r="AN199" i="4"/>
  <c r="AN167" i="4"/>
  <c r="AA123" i="4"/>
  <c r="AA119" i="4"/>
  <c r="AA115" i="4"/>
  <c r="AA111" i="4"/>
  <c r="AN109" i="4"/>
  <c r="S48" i="4"/>
  <c r="I17" i="5" s="1"/>
  <c r="AN31" i="4"/>
  <c r="AA23" i="4"/>
  <c r="AA19" i="4"/>
  <c r="AA15" i="4"/>
  <c r="AA11" i="4"/>
  <c r="AA7" i="4"/>
  <c r="AA69" i="4"/>
  <c r="AN61" i="4"/>
  <c r="AN59" i="4"/>
  <c r="AN57" i="4"/>
  <c r="AN55" i="4"/>
  <c r="AN53" i="4"/>
  <c r="AB63" i="4"/>
  <c r="AN51" i="4"/>
  <c r="L63" i="4"/>
  <c r="AF48" i="4"/>
  <c r="V17" i="5" s="1"/>
  <c r="P48" i="4"/>
  <c r="F17" i="5" s="1"/>
  <c r="AA32" i="4"/>
  <c r="H50" i="2"/>
  <c r="P55" i="2"/>
  <c r="L55" i="2"/>
  <c r="O55" i="2"/>
  <c r="R50" i="2"/>
  <c r="N55" i="2"/>
  <c r="Y7" i="3"/>
  <c r="AA190" i="4"/>
  <c r="AA172" i="4"/>
  <c r="AD340" i="4"/>
  <c r="T30" i="5" s="1"/>
  <c r="BK324" i="4"/>
  <c r="BK290" i="4"/>
  <c r="BK317" i="4"/>
  <c r="AA211" i="4"/>
  <c r="AN201" i="4"/>
  <c r="BK257" i="4"/>
  <c r="BK254" i="4"/>
  <c r="AA198" i="4"/>
  <c r="AA193" i="4"/>
  <c r="AN177" i="4"/>
  <c r="AA173" i="4"/>
  <c r="AA166" i="4"/>
  <c r="AA165" i="4"/>
  <c r="AA163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N170" i="4"/>
  <c r="AN122" i="4"/>
  <c r="AN118" i="4"/>
  <c r="AN114" i="4"/>
  <c r="AN110" i="4"/>
  <c r="AA124" i="4"/>
  <c r="AA120" i="4"/>
  <c r="AA116" i="4"/>
  <c r="AA112" i="4"/>
  <c r="AA109" i="4"/>
  <c r="AN78" i="4"/>
  <c r="AN74" i="4"/>
  <c r="I250" i="4"/>
  <c r="AI63" i="4"/>
  <c r="Y21" i="5" s="1"/>
  <c r="O63" i="4"/>
  <c r="AA51" i="4"/>
  <c r="AA46" i="4"/>
  <c r="AA44" i="4"/>
  <c r="AI48" i="4"/>
  <c r="Y17" i="5" s="1"/>
  <c r="AA42" i="4"/>
  <c r="O48" i="4"/>
  <c r="AN23" i="4"/>
  <c r="AN19" i="4"/>
  <c r="AN15" i="4"/>
  <c r="AN11" i="4"/>
  <c r="AN7" i="4"/>
  <c r="AN70" i="4"/>
  <c r="AN69" i="4"/>
  <c r="AN68" i="4"/>
  <c r="AN67" i="4"/>
  <c r="AN66" i="4"/>
  <c r="AA20" i="4"/>
  <c r="AA16" i="4"/>
  <c r="AA12" i="4"/>
  <c r="AA8" i="4"/>
  <c r="AI39" i="4"/>
  <c r="Y6" i="5" s="1"/>
  <c r="AA4" i="4"/>
  <c r="AA70" i="4"/>
  <c r="AA66" i="4"/>
  <c r="X63" i="4"/>
  <c r="N21" i="5" s="1"/>
  <c r="H63" i="4"/>
  <c r="AN47" i="4"/>
  <c r="AN46" i="4"/>
  <c r="AN45" i="4"/>
  <c r="AN44" i="4"/>
  <c r="AN43" i="4"/>
  <c r="AB48" i="4"/>
  <c r="AN42" i="4"/>
  <c r="L48" i="4"/>
  <c r="AN29" i="4"/>
  <c r="AN25" i="4"/>
  <c r="I39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40" i="4"/>
  <c r="Y30" i="5" s="1"/>
  <c r="AN200" i="4"/>
  <c r="AN191" i="4"/>
  <c r="AN192" i="4"/>
  <c r="O340" i="4"/>
  <c r="E30" i="5" s="1"/>
  <c r="BK275" i="4"/>
  <c r="BK321" i="4"/>
  <c r="AA317" i="4"/>
  <c r="AA313" i="4"/>
  <c r="BK316" i="4"/>
  <c r="AN207" i="4"/>
  <c r="BK261" i="4"/>
  <c r="BK297" i="4"/>
  <c r="AA185" i="4"/>
  <c r="AA179" i="4"/>
  <c r="AA177" i="4"/>
  <c r="X340" i="4"/>
  <c r="N30" i="5" s="1"/>
  <c r="AE340" i="4"/>
  <c r="AH340" i="4"/>
  <c r="X30" i="5" s="1"/>
  <c r="AB334" i="4"/>
  <c r="R12" i="5" s="1"/>
  <c r="Z340" i="4"/>
  <c r="P30" i="5" s="1"/>
  <c r="AA330" i="4"/>
  <c r="AA329" i="4"/>
  <c r="W334" i="4"/>
  <c r="M12" i="5" s="1"/>
  <c r="Q311" i="4"/>
  <c r="Q334" i="4" s="1"/>
  <c r="G12" i="5" s="1"/>
  <c r="M311" i="4"/>
  <c r="M334" i="4" s="1"/>
  <c r="T311" i="4"/>
  <c r="T334" i="4" s="1"/>
  <c r="J12" i="5" s="1"/>
  <c r="P311" i="4"/>
  <c r="P334" i="4" s="1"/>
  <c r="F12" i="5" s="1"/>
  <c r="L311" i="4"/>
  <c r="L334" i="4" s="1"/>
  <c r="S311" i="4"/>
  <c r="S334" i="4" s="1"/>
  <c r="I12" i="5" s="1"/>
  <c r="K311" i="4"/>
  <c r="K334" i="4" s="1"/>
  <c r="R311" i="4"/>
  <c r="R334" i="4" s="1"/>
  <c r="H12" i="5" s="1"/>
  <c r="J311" i="4"/>
  <c r="O311" i="4"/>
  <c r="N311" i="4"/>
  <c r="N334" i="4" s="1"/>
  <c r="BK318" i="4"/>
  <c r="BK296" i="4"/>
  <c r="BK287" i="4"/>
  <c r="BK271" i="4"/>
  <c r="BK255" i="4"/>
  <c r="BK301" i="4"/>
  <c r="AA323" i="4"/>
  <c r="AA315" i="4"/>
  <c r="AN210" i="4"/>
  <c r="AA316" i="4"/>
  <c r="BK285" i="4"/>
  <c r="H334" i="4"/>
  <c r="C12" i="5"/>
  <c r="BK299" i="4"/>
  <c r="AA212" i="4"/>
  <c r="AN209" i="4"/>
  <c r="AA205" i="4"/>
  <c r="AN203" i="4"/>
  <c r="AA197" i="4"/>
  <c r="AA200" i="4"/>
  <c r="AN194" i="4"/>
  <c r="AA202" i="4"/>
  <c r="AA191" i="4"/>
  <c r="AN204" i="4"/>
  <c r="AA192" i="4"/>
  <c r="AN174" i="4"/>
  <c r="AN171" i="4"/>
  <c r="AN168" i="4"/>
  <c r="AN169" i="4"/>
  <c r="AA167" i="4"/>
  <c r="AN123" i="4"/>
  <c r="AN119" i="4"/>
  <c r="AN115" i="4"/>
  <c r="AN111" i="4"/>
  <c r="AA125" i="4"/>
  <c r="AA121" i="4"/>
  <c r="AA117" i="4"/>
  <c r="AA113" i="4"/>
  <c r="AN126" i="4"/>
  <c r="AA108" i="4"/>
  <c r="AA107" i="4"/>
  <c r="AA105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0" i="4"/>
  <c r="AA58" i="4"/>
  <c r="AA56" i="4"/>
  <c r="AA54" i="4"/>
  <c r="AA52" i="4"/>
  <c r="AE63" i="4"/>
  <c r="K63" i="4"/>
  <c r="AE48" i="4"/>
  <c r="K48" i="4"/>
  <c r="AA35" i="4"/>
  <c r="AN30" i="4"/>
  <c r="AA29" i="4"/>
  <c r="AN20" i="4"/>
  <c r="AN16" i="4"/>
  <c r="AN12" i="4"/>
  <c r="AN8" i="4"/>
  <c r="AN4" i="4"/>
  <c r="H250" i="4"/>
  <c r="AN24" i="4"/>
  <c r="AA21" i="4"/>
  <c r="AA17" i="4"/>
  <c r="AA13" i="4"/>
  <c r="AA9" i="4"/>
  <c r="AA5" i="4"/>
  <c r="AA67" i="4"/>
  <c r="AJ63" i="4"/>
  <c r="Z21" i="5" s="1"/>
  <c r="T63" i="4"/>
  <c r="J21" i="5" s="1"/>
  <c r="X48" i="4"/>
  <c r="N17" i="5" s="1"/>
  <c r="H48" i="4"/>
  <c r="AA28" i="4"/>
  <c r="AK39" i="4"/>
  <c r="AA6" i="5" s="1"/>
  <c r="U39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12" i="4"/>
  <c r="I334" i="4"/>
  <c r="AK195" i="4"/>
  <c r="AK250" i="4" s="1"/>
  <c r="AA25" i="5" s="1"/>
  <c r="AG195" i="4"/>
  <c r="AG250" i="4" s="1"/>
  <c r="W25" i="5" s="1"/>
  <c r="AC195" i="4"/>
  <c r="AC250" i="4" s="1"/>
  <c r="S25" i="5" s="1"/>
  <c r="Y195" i="4"/>
  <c r="Y250" i="4" s="1"/>
  <c r="O25" i="5" s="1"/>
  <c r="U195" i="4"/>
  <c r="U250" i="4" s="1"/>
  <c r="K25" i="5" s="1"/>
  <c r="Q195" i="4"/>
  <c r="Q250" i="4" s="1"/>
  <c r="G25" i="5" s="1"/>
  <c r="M195" i="4"/>
  <c r="M250" i="4" s="1"/>
  <c r="AJ195" i="4"/>
  <c r="AJ250" i="4" s="1"/>
  <c r="Z25" i="5" s="1"/>
  <c r="AF195" i="4"/>
  <c r="AF250" i="4" s="1"/>
  <c r="V25" i="5" s="1"/>
  <c r="AB195" i="4"/>
  <c r="X195" i="4"/>
  <c r="X250" i="4" s="1"/>
  <c r="N25" i="5" s="1"/>
  <c r="T195" i="4"/>
  <c r="T250" i="4" s="1"/>
  <c r="J25" i="5" s="1"/>
  <c r="P195" i="4"/>
  <c r="P250" i="4" s="1"/>
  <c r="F25" i="5" s="1"/>
  <c r="L195" i="4"/>
  <c r="L250" i="4" s="1"/>
  <c r="AM195" i="4"/>
  <c r="AM250" i="4" s="1"/>
  <c r="AC25" i="5" s="1"/>
  <c r="AE195" i="4"/>
  <c r="W195" i="4"/>
  <c r="W250" i="4" s="1"/>
  <c r="M25" i="5" s="1"/>
  <c r="O195" i="4"/>
  <c r="AL195" i="4"/>
  <c r="AL250" i="4" s="1"/>
  <c r="AB25" i="5" s="1"/>
  <c r="AD195" i="4"/>
  <c r="AD250" i="4" s="1"/>
  <c r="T25" i="5" s="1"/>
  <c r="V195" i="4"/>
  <c r="V250" i="4" s="1"/>
  <c r="L25" i="5" s="1"/>
  <c r="N195" i="4"/>
  <c r="N250" i="4" s="1"/>
  <c r="AI195" i="4"/>
  <c r="AI250" i="4" s="1"/>
  <c r="Y25" i="5" s="1"/>
  <c r="S195" i="4"/>
  <c r="S250" i="4" s="1"/>
  <c r="I25" i="5" s="1"/>
  <c r="K195" i="4"/>
  <c r="K250" i="4" s="1"/>
  <c r="AH195" i="4"/>
  <c r="AH250" i="4" s="1"/>
  <c r="X25" i="5" s="1"/>
  <c r="Z195" i="4"/>
  <c r="Z250" i="4" s="1"/>
  <c r="P25" i="5" s="1"/>
  <c r="R195" i="4"/>
  <c r="R250" i="4" s="1"/>
  <c r="H25" i="5" s="1"/>
  <c r="J195" i="4"/>
  <c r="AN202" i="4"/>
  <c r="AA174" i="4"/>
  <c r="L340" i="4"/>
  <c r="N340" i="4"/>
  <c r="AE334" i="4"/>
  <c r="U12" i="5" s="1"/>
  <c r="AA326" i="4"/>
  <c r="BK298" i="4"/>
  <c r="BK259" i="4"/>
  <c r="AA321" i="4"/>
  <c r="BK313" i="4"/>
  <c r="BK308" i="4"/>
  <c r="BK293" i="4"/>
  <c r="AA207" i="4"/>
  <c r="BK281" i="4"/>
  <c r="AA187" i="4"/>
  <c r="AA183" i="4"/>
  <c r="AA181" i="4"/>
  <c r="AA189" i="4"/>
  <c r="AK340" i="4"/>
  <c r="AA30" i="5" s="1"/>
  <c r="W340" i="4"/>
  <c r="M30" i="5" s="1"/>
  <c r="AL340" i="4"/>
  <c r="AB30" i="5" s="1"/>
  <c r="V340" i="4"/>
  <c r="L30" i="5" s="1"/>
  <c r="BK322" i="4"/>
  <c r="BK294" i="4"/>
  <c r="BK283" i="4"/>
  <c r="BK267" i="4"/>
  <c r="BK325" i="4"/>
  <c r="BK303" i="4"/>
  <c r="BK320" i="4"/>
  <c r="BK312" i="4"/>
  <c r="BK295" i="4"/>
  <c r="BK277" i="4"/>
  <c r="BK291" i="4"/>
  <c r="AN205" i="4"/>
  <c r="AA199" i="4"/>
  <c r="AN197" i="4"/>
  <c r="AN190" i="4"/>
  <c r="BK265" i="4"/>
  <c r="AA208" i="4"/>
  <c r="AN208" i="4"/>
  <c r="AA196" i="4"/>
  <c r="AA188" i="4"/>
  <c r="AA186" i="4"/>
  <c r="AA184" i="4"/>
  <c r="AA182" i="4"/>
  <c r="AA180" i="4"/>
  <c r="AA178" i="4"/>
  <c r="AA176" i="4"/>
  <c r="BK273" i="4"/>
  <c r="AA206" i="4"/>
  <c r="AN206" i="4"/>
  <c r="AN198" i="4"/>
  <c r="AN193" i="4"/>
  <c r="AA175" i="4"/>
  <c r="AN172" i="4"/>
  <c r="AA171" i="4"/>
  <c r="AA164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N124" i="4"/>
  <c r="AN120" i="4"/>
  <c r="AN116" i="4"/>
  <c r="AN112" i="4"/>
  <c r="AA126" i="4"/>
  <c r="AA122" i="4"/>
  <c r="AA118" i="4"/>
  <c r="AA114" i="4"/>
  <c r="AA110" i="4"/>
  <c r="AN108" i="4"/>
  <c r="AN62" i="4"/>
  <c r="W63" i="4"/>
  <c r="M21" i="5" s="1"/>
  <c r="AA47" i="4"/>
  <c r="AA45" i="4"/>
  <c r="AA43" i="4"/>
  <c r="W48" i="4"/>
  <c r="M17" i="5" s="1"/>
  <c r="AA25" i="4"/>
  <c r="AN21" i="4"/>
  <c r="AN17" i="4"/>
  <c r="AN13" i="4"/>
  <c r="AN9" i="4"/>
  <c r="AN5" i="4"/>
  <c r="H39" i="4"/>
  <c r="AA22" i="4"/>
  <c r="AA18" i="4"/>
  <c r="AA14" i="4"/>
  <c r="AA10" i="4"/>
  <c r="AA6" i="4"/>
  <c r="AA68" i="4"/>
  <c r="AN35" i="4"/>
  <c r="AN32" i="4"/>
  <c r="AF63" i="4"/>
  <c r="V21" i="5" s="1"/>
  <c r="P63" i="4"/>
  <c r="F21" i="5" s="1"/>
  <c r="AJ48" i="4"/>
  <c r="Z17" i="5" s="1"/>
  <c r="T48" i="4"/>
  <c r="J17" i="5" s="1"/>
  <c r="AN33" i="4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AV35" i="5" l="1"/>
  <c r="AV26" i="5"/>
  <c r="AY12" i="5"/>
  <c r="BK189" i="4"/>
  <c r="AU35" i="5"/>
  <c r="BK6" i="4"/>
  <c r="BK22" i="4"/>
  <c r="P56" i="2"/>
  <c r="BK207" i="4"/>
  <c r="AT35" i="5"/>
  <c r="AY21" i="5"/>
  <c r="AR21" i="5"/>
  <c r="BK134" i="4"/>
  <c r="BK150" i="4"/>
  <c r="BK91" i="4"/>
  <c r="BK166" i="4"/>
  <c r="BK164" i="4"/>
  <c r="BK181" i="4"/>
  <c r="BK113" i="4"/>
  <c r="BK75" i="4"/>
  <c r="BK107" i="4"/>
  <c r="BK153" i="4"/>
  <c r="BK81" i="4"/>
  <c r="BK144" i="4"/>
  <c r="BK160" i="4"/>
  <c r="BK4" i="4"/>
  <c r="BK155" i="4"/>
  <c r="BK80" i="4"/>
  <c r="BK118" i="4"/>
  <c r="BK125" i="4"/>
  <c r="BK149" i="4"/>
  <c r="BK176" i="4"/>
  <c r="BK183" i="4"/>
  <c r="BK192" i="4"/>
  <c r="AS35" i="5"/>
  <c r="BK128" i="4"/>
  <c r="BK114" i="4"/>
  <c r="BK165" i="4"/>
  <c r="AA26" i="4"/>
  <c r="BK163" i="4"/>
  <c r="BA26" i="4"/>
  <c r="AN26" i="4"/>
  <c r="BK180" i="4"/>
  <c r="BK67" i="4"/>
  <c r="BK77" i="4"/>
  <c r="BK93" i="4"/>
  <c r="BK135" i="4"/>
  <c r="BK339" i="4"/>
  <c r="BK148" i="4"/>
  <c r="BK196" i="4"/>
  <c r="BK330" i="4"/>
  <c r="BK185" i="4"/>
  <c r="BK129" i="4"/>
  <c r="BK145" i="4"/>
  <c r="BK173" i="4"/>
  <c r="BK156" i="4"/>
  <c r="BK25" i="4"/>
  <c r="BK110" i="4"/>
  <c r="BK73" i="4"/>
  <c r="BK89" i="4"/>
  <c r="BK97" i="4"/>
  <c r="BK105" i="4"/>
  <c r="BK167" i="4"/>
  <c r="BK131" i="4"/>
  <c r="BK139" i="4"/>
  <c r="BK147" i="4"/>
  <c r="BK76" i="4"/>
  <c r="BK84" i="4"/>
  <c r="BK100" i="4"/>
  <c r="BK15" i="4"/>
  <c r="BK186" i="4"/>
  <c r="BK199" i="4"/>
  <c r="BK174" i="4"/>
  <c r="BK151" i="4"/>
  <c r="BK68" i="4"/>
  <c r="BK18" i="4"/>
  <c r="BK132" i="4"/>
  <c r="BK28" i="4"/>
  <c r="BK29" i="4"/>
  <c r="BK79" i="4"/>
  <c r="BK87" i="4"/>
  <c r="BK103" i="4"/>
  <c r="BK191" i="4"/>
  <c r="BK137" i="4"/>
  <c r="BK90" i="4"/>
  <c r="BK106" i="4"/>
  <c r="BB39" i="4"/>
  <c r="BK333" i="4"/>
  <c r="BK140" i="4"/>
  <c r="BK182" i="4"/>
  <c r="BK13" i="4"/>
  <c r="BK71" i="4"/>
  <c r="BK161" i="4"/>
  <c r="BK328" i="4"/>
  <c r="BK17" i="4"/>
  <c r="BA334" i="4"/>
  <c r="AQ12" i="5" s="1"/>
  <c r="BK130" i="4"/>
  <c r="BK162" i="4"/>
  <c r="BK188" i="4"/>
  <c r="BK122" i="4"/>
  <c r="BK95" i="4"/>
  <c r="BK212" i="4"/>
  <c r="BK126" i="4"/>
  <c r="BK171" i="4"/>
  <c r="BK70" i="4"/>
  <c r="BK10" i="4"/>
  <c r="BK136" i="4"/>
  <c r="BK152" i="4"/>
  <c r="BK178" i="4"/>
  <c r="BK187" i="4"/>
  <c r="BK83" i="4"/>
  <c r="BK99" i="4"/>
  <c r="BK117" i="4"/>
  <c r="BK109" i="4"/>
  <c r="BK138" i="4"/>
  <c r="BK175" i="4"/>
  <c r="BK85" i="4"/>
  <c r="BK101" i="4"/>
  <c r="BK200" i="4"/>
  <c r="BK329" i="4"/>
  <c r="BK51" i="4"/>
  <c r="BK116" i="4"/>
  <c r="BK127" i="4"/>
  <c r="BK143" i="4"/>
  <c r="BK159" i="4"/>
  <c r="BK72" i="4"/>
  <c r="BK69" i="4"/>
  <c r="BK74" i="4"/>
  <c r="BK201" i="4"/>
  <c r="BK16" i="4"/>
  <c r="BK42" i="4"/>
  <c r="BK32" i="4"/>
  <c r="BK24" i="4"/>
  <c r="BK210" i="4"/>
  <c r="BK96" i="4"/>
  <c r="BK82" i="4"/>
  <c r="BK206" i="4"/>
  <c r="BK115" i="4"/>
  <c r="BK34" i="4"/>
  <c r="BK208" i="4"/>
  <c r="BK27" i="4"/>
  <c r="BK5" i="4"/>
  <c r="BK177" i="4"/>
  <c r="BK112" i="4"/>
  <c r="BK170" i="4"/>
  <c r="BK141" i="4"/>
  <c r="BK157" i="4"/>
  <c r="BK193" i="4"/>
  <c r="BK19" i="4"/>
  <c r="BK119" i="4"/>
  <c r="BK62" i="4"/>
  <c r="BK338" i="4"/>
  <c r="BK14" i="4"/>
  <c r="BK86" i="4"/>
  <c r="BK102" i="4"/>
  <c r="BK179" i="4"/>
  <c r="BK204" i="4"/>
  <c r="BK121" i="4"/>
  <c r="BK198" i="4"/>
  <c r="BK142" i="4"/>
  <c r="BK211" i="4"/>
  <c r="BK9" i="4"/>
  <c r="BK23" i="4"/>
  <c r="BK123" i="4"/>
  <c r="BK104" i="4"/>
  <c r="BK194" i="4"/>
  <c r="AP35" i="5"/>
  <c r="BK197" i="4"/>
  <c r="BK120" i="4"/>
  <c r="BK172" i="4"/>
  <c r="BK203" i="4"/>
  <c r="BK8" i="4"/>
  <c r="BK124" i="4"/>
  <c r="BK190" i="4"/>
  <c r="BK169" i="4"/>
  <c r="BK92" i="4"/>
  <c r="BK209" i="4"/>
  <c r="BK154" i="4"/>
  <c r="BK168" i="4"/>
  <c r="BK327" i="4"/>
  <c r="BK21" i="4"/>
  <c r="BK205" i="4"/>
  <c r="BK12" i="4"/>
  <c r="BK133" i="4"/>
  <c r="BK31" i="4"/>
  <c r="BK33" i="4"/>
  <c r="BK78" i="4"/>
  <c r="BK94" i="4"/>
  <c r="BK184" i="4"/>
  <c r="BK158" i="4"/>
  <c r="BK88" i="4"/>
  <c r="BK98" i="4"/>
  <c r="BK108" i="4"/>
  <c r="BK7" i="4"/>
  <c r="BK66" i="4"/>
  <c r="BK20" i="4"/>
  <c r="BK11" i="4"/>
  <c r="BK111" i="4"/>
  <c r="BK30" i="4"/>
  <c r="AR12" i="5"/>
  <c r="BK202" i="4"/>
  <c r="BK146" i="4"/>
  <c r="BA39" i="4"/>
  <c r="AQ6" i="5" s="1"/>
  <c r="AP26" i="5"/>
  <c r="BB250" i="4"/>
  <c r="BK35" i="4"/>
  <c r="BA340" i="4"/>
  <c r="AQ30" i="5" s="1"/>
  <c r="BK337" i="4"/>
  <c r="BK43" i="4"/>
  <c r="BK52" i="4"/>
  <c r="BK56" i="4"/>
  <c r="BK47" i="4"/>
  <c r="BK58" i="4"/>
  <c r="BK60" i="4"/>
  <c r="BA48" i="4"/>
  <c r="AQ17" i="5" s="1"/>
  <c r="BA195" i="4"/>
  <c r="BK54" i="4"/>
  <c r="AN26" i="5"/>
  <c r="BA63" i="4"/>
  <c r="BK45" i="4"/>
  <c r="BK53" i="4"/>
  <c r="BK61" i="4"/>
  <c r="BK44" i="4"/>
  <c r="BK55" i="4"/>
  <c r="BK46" i="4"/>
  <c r="BK57" i="4"/>
  <c r="BK59" i="4"/>
  <c r="J250" i="4"/>
  <c r="R30" i="5"/>
  <c r="AN340" i="4"/>
  <c r="AD30" i="5" s="1"/>
  <c r="AA311" i="4"/>
  <c r="BK311" i="4"/>
  <c r="AO26" i="5"/>
  <c r="AO35" i="5"/>
  <c r="AN35" i="5"/>
  <c r="AM35" i="5"/>
  <c r="AM26" i="5"/>
  <c r="AK26" i="5"/>
  <c r="AL26" i="5"/>
  <c r="AL35" i="5"/>
  <c r="AK35" i="5"/>
  <c r="AT250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50" i="4"/>
  <c r="S17" i="2"/>
  <c r="O56" i="2"/>
  <c r="R56" i="2"/>
  <c r="AF25" i="5"/>
  <c r="AF26" i="5" s="1"/>
  <c r="U30" i="5"/>
  <c r="U17" i="5"/>
  <c r="U21" i="5"/>
  <c r="AE250" i="4"/>
  <c r="AE6" i="5"/>
  <c r="O26" i="5"/>
  <c r="K26" i="5"/>
  <c r="AA26" i="5"/>
  <c r="L26" i="5"/>
  <c r="AN334" i="4"/>
  <c r="AD12" i="5" s="1"/>
  <c r="AC26" i="5"/>
  <c r="J26" i="5"/>
  <c r="G26" i="5"/>
  <c r="AA195" i="4"/>
  <c r="W26" i="5"/>
  <c r="AA340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9" i="4"/>
  <c r="Q6" i="5" s="1"/>
  <c r="V35" i="5"/>
  <c r="E17" i="5"/>
  <c r="AA48" i="4"/>
  <c r="Q17" i="5" s="1"/>
  <c r="O334" i="4"/>
  <c r="AA334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8" i="4"/>
  <c r="AD17" i="5" s="1"/>
  <c r="O250" i="4"/>
  <c r="AA250" i="4" s="1"/>
  <c r="F26" i="5"/>
  <c r="R21" i="5"/>
  <c r="AN63" i="4"/>
  <c r="AD21" i="5" s="1"/>
  <c r="P35" i="5"/>
  <c r="I35" i="5"/>
  <c r="AN195" i="4"/>
  <c r="S50" i="2"/>
  <c r="L56" i="2"/>
  <c r="S53" i="2"/>
  <c r="X35" i="5"/>
  <c r="R6" i="5"/>
  <c r="AN39" i="4"/>
  <c r="AD6" i="5" s="1"/>
  <c r="J334" i="4"/>
  <c r="L35" i="5"/>
  <c r="Y35" i="5"/>
  <c r="AB250" i="4"/>
  <c r="Y26" i="5"/>
  <c r="E21" i="5"/>
  <c r="AA63" i="4"/>
  <c r="Q21" i="5" s="1"/>
  <c r="V26" i="5"/>
  <c r="AC35" i="5"/>
  <c r="I26" i="5"/>
  <c r="AT26" i="5" l="1"/>
  <c r="BK26" i="4"/>
  <c r="AR6" i="5"/>
  <c r="BK334" i="4"/>
  <c r="BK195" i="4"/>
  <c r="AY25" i="5"/>
  <c r="AR25" i="5"/>
  <c r="BK48" i="4"/>
  <c r="BK63" i="4"/>
  <c r="BA250" i="4"/>
  <c r="AQ25" i="5" s="1"/>
  <c r="D25" i="5"/>
  <c r="D26" i="5" s="1"/>
  <c r="BK340" i="4"/>
  <c r="AJ26" i="5"/>
  <c r="D12" i="5"/>
  <c r="AE25" i="5"/>
  <c r="AE26" i="5" s="1"/>
  <c r="AN250" i="4"/>
  <c r="AF35" i="5"/>
  <c r="AQ21" i="5"/>
  <c r="U25" i="5"/>
  <c r="R25" i="5"/>
  <c r="R35" i="5" s="1"/>
  <c r="E12" i="5"/>
  <c r="Q12" i="5"/>
  <c r="S56" i="2"/>
  <c r="E25" i="5"/>
  <c r="E26" i="5" s="1"/>
  <c r="BK39" i="4" l="1"/>
  <c r="AR35" i="5"/>
  <c r="AR26" i="5"/>
  <c r="AY26" i="5"/>
  <c r="AQ35" i="5"/>
  <c r="AQ26" i="5"/>
  <c r="D35" i="5"/>
  <c r="BK250" i="4"/>
  <c r="AD25" i="5"/>
  <c r="AD26" i="5" s="1"/>
  <c r="AE35" i="5"/>
  <c r="U35" i="5"/>
  <c r="U26" i="5"/>
  <c r="E35" i="5"/>
  <c r="Q25" i="5"/>
  <c r="R26" i="5"/>
  <c r="BK345" i="4" l="1"/>
  <c r="AD35" i="5"/>
  <c r="Q35" i="5"/>
  <c r="Q37" i="5" s="1"/>
  <c r="Q26" i="5"/>
</calcChain>
</file>

<file path=xl/sharedStrings.xml><?xml version="1.0" encoding="utf-8"?>
<sst xmlns="http://schemas.openxmlformats.org/spreadsheetml/2006/main" count="5404" uniqueCount="234">
  <si>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</si>
  <si>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</si>
  <si>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</si>
  <si>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</si>
  <si>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</si>
  <si>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</si>
  <si>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</si>
  <si>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</si>
  <si>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</si>
  <si>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</si>
  <si>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</si>
  <si>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</si>
  <si>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</si>
  <si>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</si>
  <si>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</si>
  <si>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</si>
  <si>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</si>
  <si>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</si>
  <si>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</si>
  <si>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</si>
  <si>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</si>
  <si>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</si>
  <si>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</si>
  <si>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</si>
  <si>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</si>
  <si>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</si>
  <si>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</si>
  <si>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</si>
  <si>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</si>
  <si>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</si>
  <si>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</si>
  <si>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</si>
  <si>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</si>
  <si>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</si>
  <si>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</si>
  <si>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</si>
  <si>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</si>
  <si>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</si>
  <si>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</si>
  <si>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</si>
  <si>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</si>
  <si>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</si>
  <si>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</si>
  <si>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</si>
  <si>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</si>
  <si>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</si>
  <si>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</si>
  <si>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</si>
  <si>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</si>
  <si>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</si>
  <si>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</si>
  <si>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</si>
  <si>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</si>
  <si>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</si>
  <si>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</si>
  <si>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</si>
  <si>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</si>
  <si>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</si>
  <si>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</si>
  <si>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</si>
  <si>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</si>
  <si>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</si>
  <si>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</si>
  <si>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</si>
  <si>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</si>
  <si>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</si>
  <si>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</si>
  <si>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</si>
  <si>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</si>
  <si>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</si>
  <si>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</si>
  <si>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</si>
  <si>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</si>
  <si>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</si>
  <si>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</si>
  <si>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</si>
  <si>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</si>
  <si>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</si>
  <si>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</si>
  <si>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</si>
  <si>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</si>
  <si>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</si>
  <si>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</si>
  <si>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</si>
  <si>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</si>
  <si>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</si>
  <si>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</si>
  <si>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</si>
  <si>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</si>
  <si>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</si>
  <si>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</si>
  <si>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</si>
  <si>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</si>
  <si>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</si>
  <si>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</si>
  <si>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</si>
  <si>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</si>
  <si>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</si>
  <si>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</si>
  <si>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</si>
  <si>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</si>
  <si>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</si>
  <si>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</si>
  <si>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</si>
  <si>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</si>
  <si>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</si>
  <si>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</si>
  <si>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</si>
  <si>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</si>
  <si>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</si>
  <si>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</si>
  <si>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</si>
  <si>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</si>
  <si>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</si>
  <si>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</si>
  <si>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</si>
  <si>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</si>
  <si>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</si>
  <si>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</si>
  <si>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</si>
  <si>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</si>
  <si>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</si>
  <si>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</si>
  <si>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</si>
  <si>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</si>
  <si>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</si>
  <si>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</si>
  <si>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</si>
  <si>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</si>
  <si>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</si>
  <si>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</si>
  <si>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</si>
  <si>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</si>
  <si>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</si>
  <si>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</si>
  <si>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</si>
  <si>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</si>
  <si>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</si>
  <si>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</si>
  <si>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</si>
  <si>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</si>
  <si>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</si>
  <si>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</si>
  <si>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</si>
  <si>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</si>
  <si>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</si>
  <si>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</si>
  <si>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</si>
  <si>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</si>
  <si>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</si>
  <si>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</si>
  <si>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</si>
  <si>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</si>
  <si>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</si>
  <si>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</si>
  <si>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</si>
  <si>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</si>
  <si>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</si>
  <si>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</si>
  <si>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</si>
  <si>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</si>
  <si>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</si>
  <si>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</si>
  <si>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</si>
  <si>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</si>
  <si>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</si>
  <si>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</si>
  <si>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</si>
  <si>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</si>
  <si>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</si>
  <si>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</si>
  <si>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</si>
  <si>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</si>
  <si>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</si>
  <si>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</si>
  <si>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</si>
  <si>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</si>
  <si>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</si>
  <si>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</si>
  <si>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</si>
  <si>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</si>
  <si>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</si>
  <si>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</si>
  <si>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</si>
  <si>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</si>
  <si>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</si>
  <si>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</si>
  <si>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</si>
  <si>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</si>
  <si>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</si>
  <si>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</si>
  <si>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</si>
  <si>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</si>
  <si>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</si>
  <si>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</si>
  <si>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</si>
  <si>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</si>
  <si>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</si>
  <si>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</si>
  <si>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</si>
  <si>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</si>
  <si>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</si>
  <si>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</si>
  <si>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</si>
  <si>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</si>
  <si>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</si>
  <si>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</si>
  <si>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</si>
  <si>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</si>
  <si>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</si>
  <si>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</si>
  <si>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</si>
  <si>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</si>
  <si>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</si>
  <si>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</si>
  <si>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</si>
  <si>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</si>
  <si>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</si>
  <si>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</si>
  <si>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</si>
  <si>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</si>
  <si>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</si>
  <si>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</si>
  <si>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</si>
  <si>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</si>
  <si>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</si>
  <si>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</si>
  <si>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</si>
  <si>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</si>
  <si>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</si>
  <si>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</si>
  <si>
    <t xml:space="preserve">PAINEL PANTOGRÁFICO </t>
  </si>
  <si>
    <t>SMARTPHONE XIAMOI POCO X6</t>
  </si>
  <si>
    <t xml:space="preserve">SMARTPHONE SAMSUNG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</si>
</sst>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23" t="s">
        <v>0</v>
      </c>
      <c r="B1" s="224"/>
      <c r="C1" s="224"/>
      <c r="D1" s="224"/>
      <c r="E1" s="224"/>
      <c r="F1" s="225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6" t="s">
        <v>156</v>
      </c>
      <c r="B313" s="227"/>
      <c r="C313" s="227"/>
      <c r="D313" s="228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9" t="s">
        <v>157</v>
      </c>
      <c r="B315" s="222"/>
      <c r="C315" s="222"/>
      <c r="D315" s="222"/>
      <c r="E315" s="222"/>
      <c r="F315" s="222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21"/>
      <c r="D335" s="222"/>
      <c r="E335" s="222"/>
      <c r="F335" s="63"/>
    </row>
    <row r="336" spans="1:7" ht="17.25" customHeight="1" x14ac:dyDescent="0.2">
      <c r="A336" s="36"/>
      <c r="B336" s="62"/>
      <c r="C336" s="221"/>
      <c r="D336" s="222"/>
      <c r="E336" s="222"/>
      <c r="F336" s="63"/>
    </row>
    <row r="337" spans="1:6" ht="17.25" customHeight="1" x14ac:dyDescent="0.2">
      <c r="A337" s="36"/>
      <c r="B337" s="64"/>
      <c r="C337" s="221"/>
      <c r="D337" s="222"/>
      <c r="E337" s="222"/>
      <c r="F337" s="63"/>
    </row>
    <row r="338" spans="1:6" ht="17.25" customHeight="1" x14ac:dyDescent="0.2">
      <c r="A338" s="36"/>
      <c r="B338" s="65"/>
      <c r="C338" s="221"/>
      <c r="D338" s="222"/>
      <c r="E338" s="222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21"/>
      <c r="D342" s="222"/>
      <c r="E342" s="222"/>
    </row>
    <row r="343" spans="1:6" ht="17.25" customHeight="1" x14ac:dyDescent="0.3">
      <c r="A343" s="68"/>
      <c r="B343" s="62"/>
      <c r="C343" s="221"/>
      <c r="D343" s="222"/>
      <c r="E343" s="222"/>
    </row>
    <row r="344" spans="1:6" ht="17.25" customHeight="1" x14ac:dyDescent="0.3">
      <c r="A344" s="68"/>
      <c r="B344" s="62"/>
      <c r="C344" s="221"/>
      <c r="D344" s="222"/>
      <c r="E344" s="222"/>
    </row>
    <row r="345" spans="1:6" ht="17.25" customHeight="1" x14ac:dyDescent="0.3">
      <c r="A345" s="68"/>
      <c r="B345" s="62"/>
      <c r="C345" s="221"/>
      <c r="D345" s="222"/>
      <c r="E345" s="222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31" t="s">
        <v>158</v>
      </c>
      <c r="B1" s="232"/>
      <c r="C1" s="232"/>
      <c r="D1" s="232"/>
      <c r="E1" s="232"/>
      <c r="F1" s="232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30" t="s">
        <v>167</v>
      </c>
      <c r="B3" s="227"/>
      <c r="C3" s="227"/>
      <c r="D3" s="227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30" t="s">
        <v>169</v>
      </c>
      <c r="B10" s="227"/>
      <c r="C10" s="227"/>
      <c r="D10" s="228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30" t="s">
        <v>170</v>
      </c>
      <c r="B19" s="227"/>
      <c r="C19" s="227"/>
      <c r="D19" s="227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30" t="s">
        <v>171</v>
      </c>
      <c r="B38" s="227"/>
      <c r="C38" s="227"/>
      <c r="D38" s="228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30" t="s">
        <v>172</v>
      </c>
      <c r="B52" s="227"/>
      <c r="C52" s="227"/>
      <c r="D52" s="228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30" t="s">
        <v>173</v>
      </c>
      <c r="B58" s="227"/>
      <c r="C58" s="227"/>
      <c r="D58" s="228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31" t="s">
        <v>158</v>
      </c>
      <c r="B1" s="232"/>
      <c r="C1" s="232"/>
      <c r="D1" s="232"/>
      <c r="E1" s="232"/>
      <c r="F1" s="232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30" t="s">
        <v>169</v>
      </c>
      <c r="B3" s="227"/>
      <c r="C3" s="227"/>
      <c r="D3" s="228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30" t="s">
        <v>171</v>
      </c>
      <c r="B9" s="227"/>
      <c r="C9" s="227"/>
      <c r="D9" s="228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039"/>
  <sheetViews>
    <sheetView zoomScale="80" zoomScaleNormal="80" workbookViewId="0">
      <pane xSplit="7" ySplit="3" topLeftCell="BG324" activePane="bottomRight" state="frozen"/>
      <selection pane="topRight" activeCell="H1" sqref="H1"/>
      <selection pane="bottomLeft" activeCell="A4" sqref="A4"/>
      <selection pane="bottomRight" activeCell="D324" sqref="D324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4" hidden="1" customWidth="1" outlineLevel="1"/>
    <col min="42" max="42" width="10.85546875" style="184" hidden="1" customWidth="1" outlineLevel="1"/>
    <col min="43" max="43" width="10.85546875" style="195" hidden="1" customWidth="1" outlineLevel="1"/>
    <col min="44" max="44" width="10.85546875" style="197" hidden="1" customWidth="1" outlineLevel="1"/>
    <col min="45" max="45" width="10.85546875" style="198" hidden="1" customWidth="1" outlineLevel="1"/>
    <col min="46" max="46" width="10.85546875" style="199" hidden="1" customWidth="1" outlineLevel="1"/>
    <col min="47" max="47" width="13.28515625" style="200" hidden="1" customWidth="1" outlineLevel="1"/>
    <col min="48" max="48" width="13.28515625" style="204" hidden="1" customWidth="1" outlineLevel="1"/>
    <col min="49" max="49" width="13.28515625" style="205" hidden="1" customWidth="1" outlineLevel="1"/>
    <col min="50" max="50" width="13.28515625" style="206" hidden="1" customWidth="1" outlineLevel="1"/>
    <col min="51" max="51" width="13.28515625" style="207" hidden="1" customWidth="1" outlineLevel="1"/>
    <col min="52" max="52" width="13.28515625" style="211" hidden="1" customWidth="1" outlineLevel="1"/>
    <col min="53" max="53" width="13.140625" style="203" bestFit="1" customWidth="1" collapsed="1"/>
    <col min="54" max="60" width="13.85546875" style="203" customWidth="1" outlineLevel="1"/>
    <col min="61" max="61" width="11.28515625" style="184" customWidth="1"/>
    <col min="62" max="62" width="6.28515625" customWidth="1"/>
    <col min="63" max="63" width="13.28515625" customWidth="1"/>
  </cols>
  <sheetData>
    <row r="1" spans="1:63" ht="12.75" customHeight="1" x14ac:dyDescent="0.2">
      <c r="A1" s="231" t="s">
        <v>158</v>
      </c>
      <c r="B1" s="232"/>
      <c r="C1" s="232"/>
      <c r="D1" s="232"/>
      <c r="E1" s="232"/>
      <c r="F1" s="232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78"/>
      <c r="BE1" s="78"/>
      <c r="BF1" s="78"/>
      <c r="BG1" s="78"/>
      <c r="BH1" s="78"/>
      <c r="BI1" s="36"/>
      <c r="BJ1" s="73"/>
      <c r="BK1" s="36"/>
    </row>
    <row r="2" spans="1:63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127">
        <v>45717</v>
      </c>
      <c r="BE2" s="127">
        <v>45748</v>
      </c>
      <c r="BF2" s="127">
        <v>45778</v>
      </c>
      <c r="BG2" s="127">
        <v>45809</v>
      </c>
      <c r="BH2" s="127">
        <v>45839</v>
      </c>
      <c r="BI2" s="78">
        <v>2025</v>
      </c>
      <c r="BJ2" s="73"/>
      <c r="BK2" s="128" t="s">
        <v>179</v>
      </c>
    </row>
    <row r="3" spans="1:63" ht="12.75" customHeight="1" x14ac:dyDescent="0.2">
      <c r="A3" s="230" t="s">
        <v>167</v>
      </c>
      <c r="B3" s="227"/>
      <c r="C3" s="227"/>
      <c r="D3" s="227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9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9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 t="shared" ref="BB3:BI3" si="4">10%/12</f>
        <v>8.3333333333333332E-3</v>
      </c>
      <c r="BC3" s="82">
        <f t="shared" si="4"/>
        <v>8.3333333333333332E-3</v>
      </c>
      <c r="BD3" s="82">
        <f t="shared" si="4"/>
        <v>8.3333333333333332E-3</v>
      </c>
      <c r="BE3" s="82">
        <f t="shared" si="4"/>
        <v>8.3333333333333332E-3</v>
      </c>
      <c r="BF3" s="82">
        <f t="shared" si="4"/>
        <v>8.3333333333333332E-3</v>
      </c>
      <c r="BG3" s="82">
        <f t="shared" si="4"/>
        <v>8.3333333333333332E-3</v>
      </c>
      <c r="BH3" s="82">
        <f t="shared" si="4"/>
        <v>8.3333333333333332E-3</v>
      </c>
      <c r="BI3" s="82">
        <f>SUM(BB3:BH3)</f>
        <v>5.8333333333333327E-2</v>
      </c>
      <c r="BJ3" s="83">
        <f t="shared" ref="BJ3:BJ37" si="5">10%/12</f>
        <v>8.3333333333333332E-3</v>
      </c>
      <c r="BK3" s="36"/>
    </row>
    <row r="4" spans="1:63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8">
        <f t="shared" ref="G4:G28" si="6">F4*80%</f>
        <v>476.96640000000002</v>
      </c>
      <c r="H4" s="71">
        <f>G4*10%</f>
        <v>47.696640000000002</v>
      </c>
      <c r="I4" s="71">
        <f t="shared" ref="I4:I23" si="7">G4*10%</f>
        <v>47.696640000000002</v>
      </c>
      <c r="J4" s="71">
        <f t="shared" ref="J4:J25" si="8">G4*10%</f>
        <v>47.696640000000002</v>
      </c>
      <c r="K4" s="71">
        <f t="shared" ref="K4:K27" si="9">G4*10%</f>
        <v>47.696640000000002</v>
      </c>
      <c r="L4" s="71">
        <f t="shared" ref="L4:L28" si="10">G4*10%</f>
        <v>47.696640000000002</v>
      </c>
      <c r="M4" s="71">
        <f t="shared" ref="M4:M28" si="11">G4*10%</f>
        <v>47.696640000000002</v>
      </c>
      <c r="N4" s="71">
        <f t="shared" ref="N4:N34" si="12">G4*10%</f>
        <v>47.696640000000002</v>
      </c>
      <c r="O4" s="130">
        <f t="shared" ref="O4:O34" si="13">G4*BJ4</f>
        <v>3.97472</v>
      </c>
      <c r="P4" s="130">
        <f t="shared" ref="P4:P34" si="14">G4*BJ4</f>
        <v>3.97472</v>
      </c>
      <c r="Q4" s="130">
        <f t="shared" ref="Q4:Q34" si="15">G4*BJ4</f>
        <v>3.97472</v>
      </c>
      <c r="R4" s="130">
        <f t="shared" ref="R4:R34" si="16">G4*BJ4</f>
        <v>3.97472</v>
      </c>
      <c r="S4" s="130">
        <f t="shared" ref="S4:S34" si="17">G4*BJ4</f>
        <v>3.97472</v>
      </c>
      <c r="T4" s="130">
        <f t="shared" ref="T4:T34" si="18">G4*BJ4</f>
        <v>3.97472</v>
      </c>
      <c r="U4" s="130">
        <f t="shared" ref="U4:U34" si="19">G4*BJ4</f>
        <v>3.97472</v>
      </c>
      <c r="V4" s="130">
        <f t="shared" ref="V4:V35" si="20">G4*BJ4</f>
        <v>3.97472</v>
      </c>
      <c r="W4" s="130">
        <f t="shared" ref="W4:W35" si="21">G4*BJ4</f>
        <v>3.97472</v>
      </c>
      <c r="X4" s="130">
        <f t="shared" ref="X4:X35" si="22">G4*BJ4</f>
        <v>3.97472</v>
      </c>
      <c r="Y4" s="130">
        <f t="shared" ref="Y4:Y35" si="23">G4*BJ4</f>
        <v>3.97472</v>
      </c>
      <c r="Z4" s="130">
        <f t="shared" ref="Z4:Z35" si="24">G4*BJ4</f>
        <v>3.97472</v>
      </c>
      <c r="AA4" s="116">
        <f t="shared" si="1"/>
        <v>47.696639999999995</v>
      </c>
      <c r="AB4" s="100">
        <f>$G4*$BJ4</f>
        <v>3.97472</v>
      </c>
      <c r="AC4" s="100">
        <f>$G4*$BJ4</f>
        <v>3.97472</v>
      </c>
      <c r="AD4" s="100">
        <f>$G4*$BJ4</f>
        <v>3.97472</v>
      </c>
      <c r="AE4" s="100">
        <f>$G4*$BJ4</f>
        <v>3.97472</v>
      </c>
      <c r="AF4" s="100">
        <f>$G4*$BJ4</f>
        <v>3.97472</v>
      </c>
      <c r="AG4" s="100">
        <f>$G4*$BJ4</f>
        <v>3.97472</v>
      </c>
      <c r="AH4" s="100">
        <f>$G4*$BJ4</f>
        <v>3.97472</v>
      </c>
      <c r="AI4" s="100">
        <f>$G4*$BJ4</f>
        <v>3.97472</v>
      </c>
      <c r="AJ4" s="100">
        <f>$G4*$BJ4</f>
        <v>3.97472</v>
      </c>
      <c r="AK4" s="100">
        <f>$G4*$BJ4</f>
        <v>3.97472</v>
      </c>
      <c r="AL4" s="100">
        <f>$G4*$BJ4</f>
        <v>3.97472</v>
      </c>
      <c r="AM4" s="100">
        <f>$G4*$BJ4</f>
        <v>3.97472</v>
      </c>
      <c r="AN4" s="116">
        <f t="shared" si="3"/>
        <v>47.696639999999995</v>
      </c>
      <c r="AO4" s="100">
        <f>$G4*$BJ4</f>
        <v>3.97472</v>
      </c>
      <c r="AP4" s="100">
        <f>$G4*$BJ4</f>
        <v>3.97472</v>
      </c>
      <c r="AQ4" s="100">
        <f>$G4*$BJ4</f>
        <v>3.97472</v>
      </c>
      <c r="AR4" s="100">
        <f>$G4*$BJ4</f>
        <v>3.97472</v>
      </c>
      <c r="AS4" s="100">
        <f>$G4*$BJ4</f>
        <v>3.97472</v>
      </c>
      <c r="AT4" s="100">
        <f>$G4*$BJ4</f>
        <v>3.97472</v>
      </c>
      <c r="AU4" s="100">
        <f>$G4*$BJ4</f>
        <v>3.97472</v>
      </c>
      <c r="AV4" s="100">
        <f>$G4*$BJ4</f>
        <v>3.97472</v>
      </c>
      <c r="AW4" s="100">
        <f>$G4*$BJ4</f>
        <v>3.97472</v>
      </c>
      <c r="AX4" s="100">
        <f>$G4*$BJ4</f>
        <v>3.97472</v>
      </c>
      <c r="AY4" s="100">
        <f>$G4*$BJ4</f>
        <v>3.97472</v>
      </c>
      <c r="AZ4" s="100">
        <f>$G4*$BJ4</f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00" t="s">
        <v>176</v>
      </c>
      <c r="BE4" s="100" t="s">
        <v>176</v>
      </c>
      <c r="BF4" s="100" t="s">
        <v>176</v>
      </c>
      <c r="BG4" s="100" t="s">
        <v>176</v>
      </c>
      <c r="BH4" s="100" t="s">
        <v>176</v>
      </c>
      <c r="BI4" s="116">
        <f>SUM(BB4:BH4)</f>
        <v>0</v>
      </c>
      <c r="BJ4" s="83">
        <f t="shared" si="5"/>
        <v>8.3333333333333332E-3</v>
      </c>
      <c r="BK4" s="100">
        <f>+H4+I4+J4+K4+L4+M4+N4+AA4+AN4+BA4</f>
        <v>476.96640000000002</v>
      </c>
    </row>
    <row r="5" spans="1:63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8">
        <f t="shared" si="6"/>
        <v>149.76</v>
      </c>
      <c r="H5" s="71">
        <f t="shared" ref="H5:H21" si="25">G5*10%</f>
        <v>14.975999999999999</v>
      </c>
      <c r="I5" s="71">
        <f t="shared" si="7"/>
        <v>14.975999999999999</v>
      </c>
      <c r="J5" s="71">
        <f t="shared" si="8"/>
        <v>14.975999999999999</v>
      </c>
      <c r="K5" s="71">
        <f t="shared" si="9"/>
        <v>14.975999999999999</v>
      </c>
      <c r="L5" s="71">
        <f t="shared" si="10"/>
        <v>14.975999999999999</v>
      </c>
      <c r="M5" s="71">
        <f t="shared" si="11"/>
        <v>14.975999999999999</v>
      </c>
      <c r="N5" s="71">
        <f t="shared" si="12"/>
        <v>14.975999999999999</v>
      </c>
      <c r="O5" s="130">
        <f t="shared" si="13"/>
        <v>1.248</v>
      </c>
      <c r="P5" s="130">
        <f t="shared" si="14"/>
        <v>1.248</v>
      </c>
      <c r="Q5" s="130">
        <f t="shared" si="15"/>
        <v>1.248</v>
      </c>
      <c r="R5" s="130">
        <f t="shared" si="16"/>
        <v>1.248</v>
      </c>
      <c r="S5" s="130">
        <f t="shared" si="17"/>
        <v>1.248</v>
      </c>
      <c r="T5" s="130">
        <f t="shared" si="18"/>
        <v>1.248</v>
      </c>
      <c r="U5" s="130">
        <f t="shared" si="19"/>
        <v>1.248</v>
      </c>
      <c r="V5" s="130">
        <f t="shared" si="20"/>
        <v>1.248</v>
      </c>
      <c r="W5" s="130">
        <f t="shared" si="21"/>
        <v>1.248</v>
      </c>
      <c r="X5" s="130">
        <f t="shared" si="22"/>
        <v>1.248</v>
      </c>
      <c r="Y5" s="130">
        <f t="shared" si="23"/>
        <v>1.248</v>
      </c>
      <c r="Z5" s="130">
        <f t="shared" si="24"/>
        <v>1.248</v>
      </c>
      <c r="AA5" s="116">
        <f t="shared" si="1"/>
        <v>14.975999999999997</v>
      </c>
      <c r="AB5" s="100">
        <f>$G5*$BJ5</f>
        <v>1.248</v>
      </c>
      <c r="AC5" s="100">
        <f>$G5*$BJ5</f>
        <v>1.248</v>
      </c>
      <c r="AD5" s="100">
        <f>$G5*$BJ5</f>
        <v>1.248</v>
      </c>
      <c r="AE5" s="100">
        <f>$G5*$BJ5</f>
        <v>1.248</v>
      </c>
      <c r="AF5" s="100">
        <f>$G5*$BJ5</f>
        <v>1.248</v>
      </c>
      <c r="AG5" s="100">
        <f>$G5*$BJ5</f>
        <v>1.248</v>
      </c>
      <c r="AH5" s="100">
        <f>$G5*$BJ5</f>
        <v>1.248</v>
      </c>
      <c r="AI5" s="100">
        <f>$G5*$BJ5</f>
        <v>1.248</v>
      </c>
      <c r="AJ5" s="100">
        <f>$G5*$BJ5</f>
        <v>1.248</v>
      </c>
      <c r="AK5" s="100">
        <f>$G5*$BJ5</f>
        <v>1.248</v>
      </c>
      <c r="AL5" s="100">
        <f>$G5*$BJ5</f>
        <v>1.248</v>
      </c>
      <c r="AM5" s="100">
        <f>$G5*$BJ5</f>
        <v>1.248</v>
      </c>
      <c r="AN5" s="116">
        <f t="shared" si="3"/>
        <v>14.975999999999997</v>
      </c>
      <c r="AO5" s="100">
        <f>$G5*$BJ5</f>
        <v>1.248</v>
      </c>
      <c r="AP5" s="100">
        <f>$G5*$BJ5</f>
        <v>1.248</v>
      </c>
      <c r="AQ5" s="100">
        <f>$G5*$BJ5</f>
        <v>1.248</v>
      </c>
      <c r="AR5" s="100">
        <f>$G5*$BJ5</f>
        <v>1.248</v>
      </c>
      <c r="AS5" s="100">
        <f>$G5*$BJ5</f>
        <v>1.248</v>
      </c>
      <c r="AT5" s="100">
        <f>$G5*$BJ5</f>
        <v>1.248</v>
      </c>
      <c r="AU5" s="100">
        <f>$G5*$BJ5</f>
        <v>1.248</v>
      </c>
      <c r="AV5" s="100">
        <f>$G5*$BJ5</f>
        <v>1.248</v>
      </c>
      <c r="AW5" s="100">
        <f>$G5*$BJ5</f>
        <v>1.248</v>
      </c>
      <c r="AX5" s="100">
        <f>$G5*$BJ5</f>
        <v>1.248</v>
      </c>
      <c r="AY5" s="100">
        <f>$G5*$BJ5</f>
        <v>1.248</v>
      </c>
      <c r="AZ5" s="100">
        <f>$G5*$BJ5</f>
        <v>1.248</v>
      </c>
      <c r="BA5" s="116">
        <f t="shared" ref="BA5:BA35" si="26">SUM(AO5:AZ5)</f>
        <v>14.975999999999997</v>
      </c>
      <c r="BB5" s="100" t="s">
        <v>176</v>
      </c>
      <c r="BC5" s="100" t="s">
        <v>176</v>
      </c>
      <c r="BD5" s="100" t="s">
        <v>176</v>
      </c>
      <c r="BE5" s="100" t="s">
        <v>176</v>
      </c>
      <c r="BF5" s="100" t="s">
        <v>176</v>
      </c>
      <c r="BG5" s="100" t="s">
        <v>176</v>
      </c>
      <c r="BH5" s="100" t="s">
        <v>176</v>
      </c>
      <c r="BI5" s="116">
        <f t="shared" ref="BI5:BI37" si="27">SUM(BB5:BH5)</f>
        <v>0</v>
      </c>
      <c r="BJ5" s="83">
        <f t="shared" si="5"/>
        <v>8.3333333333333332E-3</v>
      </c>
      <c r="BK5" s="100">
        <f t="shared" ref="BK5:BK21" si="28">+H5+I5+J5+K5+L5+M5+N5+AA5+AN5+BA5</f>
        <v>149.76</v>
      </c>
    </row>
    <row r="6" spans="1:63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8">
        <f t="shared" si="6"/>
        <v>95.951999999999998</v>
      </c>
      <c r="H6" s="71">
        <f t="shared" si="25"/>
        <v>9.5952000000000002</v>
      </c>
      <c r="I6" s="71">
        <f t="shared" si="7"/>
        <v>9.5952000000000002</v>
      </c>
      <c r="J6" s="71">
        <f t="shared" si="8"/>
        <v>9.5952000000000002</v>
      </c>
      <c r="K6" s="71">
        <f t="shared" si="9"/>
        <v>9.5952000000000002</v>
      </c>
      <c r="L6" s="71">
        <f t="shared" si="10"/>
        <v>9.5952000000000002</v>
      </c>
      <c r="M6" s="71">
        <f t="shared" si="11"/>
        <v>9.5952000000000002</v>
      </c>
      <c r="N6" s="71">
        <f t="shared" si="12"/>
        <v>9.5952000000000002</v>
      </c>
      <c r="O6" s="130">
        <f t="shared" si="13"/>
        <v>0.79959999999999998</v>
      </c>
      <c r="P6" s="130">
        <f t="shared" si="14"/>
        <v>0.79959999999999998</v>
      </c>
      <c r="Q6" s="130">
        <f t="shared" si="15"/>
        <v>0.79959999999999998</v>
      </c>
      <c r="R6" s="130">
        <f t="shared" si="16"/>
        <v>0.79959999999999998</v>
      </c>
      <c r="S6" s="130">
        <f t="shared" si="17"/>
        <v>0.79959999999999998</v>
      </c>
      <c r="T6" s="130">
        <f t="shared" si="18"/>
        <v>0.79959999999999998</v>
      </c>
      <c r="U6" s="130">
        <f t="shared" si="19"/>
        <v>0.79959999999999998</v>
      </c>
      <c r="V6" s="130">
        <f t="shared" si="20"/>
        <v>0.79959999999999998</v>
      </c>
      <c r="W6" s="130">
        <f t="shared" si="21"/>
        <v>0.79959999999999998</v>
      </c>
      <c r="X6" s="130">
        <f t="shared" si="22"/>
        <v>0.79959999999999998</v>
      </c>
      <c r="Y6" s="130">
        <f t="shared" si="23"/>
        <v>0.79959999999999998</v>
      </c>
      <c r="Z6" s="130">
        <f t="shared" si="24"/>
        <v>0.79959999999999998</v>
      </c>
      <c r="AA6" s="116">
        <f t="shared" si="1"/>
        <v>9.5952000000000002</v>
      </c>
      <c r="AB6" s="100">
        <f>$G6*$BJ6</f>
        <v>0.79959999999999998</v>
      </c>
      <c r="AC6" s="100">
        <f>$G6*$BJ6</f>
        <v>0.79959999999999998</v>
      </c>
      <c r="AD6" s="100">
        <f>$G6*$BJ6</f>
        <v>0.79959999999999998</v>
      </c>
      <c r="AE6" s="100">
        <f>$G6*$BJ6</f>
        <v>0.79959999999999998</v>
      </c>
      <c r="AF6" s="100">
        <f>$G6*$BJ6</f>
        <v>0.79959999999999998</v>
      </c>
      <c r="AG6" s="100">
        <f>$G6*$BJ6</f>
        <v>0.79959999999999998</v>
      </c>
      <c r="AH6" s="100">
        <f>$G6*$BJ6</f>
        <v>0.79959999999999998</v>
      </c>
      <c r="AI6" s="100">
        <f>$G6*$BJ6</f>
        <v>0.79959999999999998</v>
      </c>
      <c r="AJ6" s="100">
        <f>$G6*$BJ6</f>
        <v>0.79959999999999998</v>
      </c>
      <c r="AK6" s="100">
        <f>$G6*$BJ6</f>
        <v>0.79959999999999998</v>
      </c>
      <c r="AL6" s="100">
        <f>$G6*$BJ6</f>
        <v>0.79959999999999998</v>
      </c>
      <c r="AM6" s="100">
        <f>$G6*$BJ6</f>
        <v>0.79959999999999998</v>
      </c>
      <c r="AN6" s="116">
        <f t="shared" si="3"/>
        <v>9.5952000000000002</v>
      </c>
      <c r="AO6" s="100">
        <f>$G6*$BJ6</f>
        <v>0.79959999999999998</v>
      </c>
      <c r="AP6" s="100">
        <f>$G6*$BJ6</f>
        <v>0.79959999999999998</v>
      </c>
      <c r="AQ6" s="100">
        <f>$G6*$BJ6</f>
        <v>0.79959999999999998</v>
      </c>
      <c r="AR6" s="100">
        <f>$G6*$BJ6</f>
        <v>0.79959999999999998</v>
      </c>
      <c r="AS6" s="100">
        <f>$G6*$BJ6</f>
        <v>0.79959999999999998</v>
      </c>
      <c r="AT6" s="100">
        <f>$G6*$BJ6</f>
        <v>0.79959999999999998</v>
      </c>
      <c r="AU6" s="100">
        <f>$G6*$BJ6</f>
        <v>0.79959999999999998</v>
      </c>
      <c r="AV6" s="100">
        <f>$G6*$BJ6</f>
        <v>0.79959999999999998</v>
      </c>
      <c r="AW6" s="100">
        <f>$G6*$BJ6</f>
        <v>0.79959999999999998</v>
      </c>
      <c r="AX6" s="100">
        <f>$G6*$BJ6</f>
        <v>0.79959999999999998</v>
      </c>
      <c r="AY6" s="100">
        <f>$G6*$BJ6</f>
        <v>0.79959999999999998</v>
      </c>
      <c r="AZ6" s="100">
        <f>$G6*$BJ6</f>
        <v>0.79959999999999998</v>
      </c>
      <c r="BA6" s="116">
        <f t="shared" si="26"/>
        <v>9.5952000000000002</v>
      </c>
      <c r="BB6" s="100" t="s">
        <v>176</v>
      </c>
      <c r="BC6" s="100" t="s">
        <v>176</v>
      </c>
      <c r="BD6" s="100" t="s">
        <v>176</v>
      </c>
      <c r="BE6" s="100" t="s">
        <v>176</v>
      </c>
      <c r="BF6" s="100" t="s">
        <v>176</v>
      </c>
      <c r="BG6" s="100" t="s">
        <v>176</v>
      </c>
      <c r="BH6" s="100" t="s">
        <v>176</v>
      </c>
      <c r="BI6" s="116">
        <f t="shared" si="27"/>
        <v>0</v>
      </c>
      <c r="BJ6" s="83">
        <f t="shared" si="5"/>
        <v>8.3333333333333332E-3</v>
      </c>
      <c r="BK6" s="100">
        <f t="shared" si="28"/>
        <v>95.952000000000012</v>
      </c>
    </row>
    <row r="7" spans="1:63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8">
        <f t="shared" si="6"/>
        <v>169.20000000000002</v>
      </c>
      <c r="H7" s="71">
        <f t="shared" si="25"/>
        <v>16.920000000000002</v>
      </c>
      <c r="I7" s="71">
        <f t="shared" si="7"/>
        <v>16.920000000000002</v>
      </c>
      <c r="J7" s="71">
        <f t="shared" si="8"/>
        <v>16.920000000000002</v>
      </c>
      <c r="K7" s="71">
        <f t="shared" si="9"/>
        <v>16.920000000000002</v>
      </c>
      <c r="L7" s="71">
        <f t="shared" si="10"/>
        <v>16.920000000000002</v>
      </c>
      <c r="M7" s="71">
        <f t="shared" si="11"/>
        <v>16.920000000000002</v>
      </c>
      <c r="N7" s="71">
        <f t="shared" si="12"/>
        <v>16.920000000000002</v>
      </c>
      <c r="O7" s="130">
        <f t="shared" si="13"/>
        <v>1.4100000000000001</v>
      </c>
      <c r="P7" s="130">
        <f t="shared" si="14"/>
        <v>1.4100000000000001</v>
      </c>
      <c r="Q7" s="130">
        <f t="shared" si="15"/>
        <v>1.4100000000000001</v>
      </c>
      <c r="R7" s="130">
        <f t="shared" si="16"/>
        <v>1.4100000000000001</v>
      </c>
      <c r="S7" s="130">
        <f t="shared" si="17"/>
        <v>1.4100000000000001</v>
      </c>
      <c r="T7" s="130">
        <f t="shared" si="18"/>
        <v>1.4100000000000001</v>
      </c>
      <c r="U7" s="130">
        <f t="shared" si="19"/>
        <v>1.4100000000000001</v>
      </c>
      <c r="V7" s="130">
        <f t="shared" si="20"/>
        <v>1.4100000000000001</v>
      </c>
      <c r="W7" s="130">
        <f t="shared" si="21"/>
        <v>1.4100000000000001</v>
      </c>
      <c r="X7" s="130">
        <f t="shared" si="22"/>
        <v>1.4100000000000001</v>
      </c>
      <c r="Y7" s="130">
        <f t="shared" si="23"/>
        <v>1.4100000000000001</v>
      </c>
      <c r="Z7" s="130">
        <f t="shared" si="24"/>
        <v>1.4100000000000001</v>
      </c>
      <c r="AA7" s="116">
        <f t="shared" si="1"/>
        <v>16.920000000000002</v>
      </c>
      <c r="AB7" s="100">
        <f>$G7*$BJ7</f>
        <v>1.4100000000000001</v>
      </c>
      <c r="AC7" s="100">
        <f>$G7*$BJ7</f>
        <v>1.4100000000000001</v>
      </c>
      <c r="AD7" s="100">
        <f>$G7*$BJ7</f>
        <v>1.4100000000000001</v>
      </c>
      <c r="AE7" s="100">
        <f>$G7*$BJ7</f>
        <v>1.4100000000000001</v>
      </c>
      <c r="AF7" s="100">
        <f>$G7*$BJ7</f>
        <v>1.4100000000000001</v>
      </c>
      <c r="AG7" s="100">
        <f>$G7*$BJ7</f>
        <v>1.4100000000000001</v>
      </c>
      <c r="AH7" s="100">
        <f>$G7*$BJ7</f>
        <v>1.4100000000000001</v>
      </c>
      <c r="AI7" s="100">
        <f>$G7*$BJ7</f>
        <v>1.4100000000000001</v>
      </c>
      <c r="AJ7" s="100">
        <f>$G7*$BJ7</f>
        <v>1.4100000000000001</v>
      </c>
      <c r="AK7" s="100">
        <f>$G7*$BJ7</f>
        <v>1.4100000000000001</v>
      </c>
      <c r="AL7" s="100">
        <f>$G7*$BJ7</f>
        <v>1.4100000000000001</v>
      </c>
      <c r="AM7" s="100">
        <f>$G7*$BJ7</f>
        <v>1.4100000000000001</v>
      </c>
      <c r="AN7" s="116">
        <f t="shared" si="3"/>
        <v>16.920000000000002</v>
      </c>
      <c r="AO7" s="100">
        <f>$G7*$BJ7</f>
        <v>1.4100000000000001</v>
      </c>
      <c r="AP7" s="100">
        <f>$G7*$BJ7</f>
        <v>1.4100000000000001</v>
      </c>
      <c r="AQ7" s="100">
        <f>$G7*$BJ7</f>
        <v>1.4100000000000001</v>
      </c>
      <c r="AR7" s="100">
        <f>$G7*$BJ7</f>
        <v>1.4100000000000001</v>
      </c>
      <c r="AS7" s="100">
        <f>$G7*$BJ7</f>
        <v>1.4100000000000001</v>
      </c>
      <c r="AT7" s="100">
        <f>$G7*$BJ7</f>
        <v>1.4100000000000001</v>
      </c>
      <c r="AU7" s="100">
        <f>$G7*$BJ7</f>
        <v>1.4100000000000001</v>
      </c>
      <c r="AV7" s="100">
        <f>$G7*$BJ7</f>
        <v>1.4100000000000001</v>
      </c>
      <c r="AW7" s="100">
        <f>$G7*$BJ7</f>
        <v>1.4100000000000001</v>
      </c>
      <c r="AX7" s="100">
        <f>$G7*$BJ7</f>
        <v>1.4100000000000001</v>
      </c>
      <c r="AY7" s="100">
        <f>$G7*$BJ7</f>
        <v>1.4100000000000001</v>
      </c>
      <c r="AZ7" s="100">
        <f>$G7*$BJ7</f>
        <v>1.4100000000000001</v>
      </c>
      <c r="BA7" s="116">
        <f t="shared" si="26"/>
        <v>16.920000000000002</v>
      </c>
      <c r="BB7" s="100" t="s">
        <v>176</v>
      </c>
      <c r="BC7" s="100" t="s">
        <v>176</v>
      </c>
      <c r="BD7" s="100" t="s">
        <v>176</v>
      </c>
      <c r="BE7" s="100" t="s">
        <v>176</v>
      </c>
      <c r="BF7" s="100" t="s">
        <v>176</v>
      </c>
      <c r="BG7" s="100" t="s">
        <v>176</v>
      </c>
      <c r="BH7" s="100" t="s">
        <v>176</v>
      </c>
      <c r="BI7" s="116">
        <f t="shared" si="27"/>
        <v>0</v>
      </c>
      <c r="BJ7" s="83">
        <f t="shared" si="5"/>
        <v>8.3333333333333332E-3</v>
      </c>
      <c r="BK7" s="100">
        <f t="shared" si="28"/>
        <v>169.20000000000005</v>
      </c>
    </row>
    <row r="8" spans="1:63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8">
        <f t="shared" si="6"/>
        <v>944.49599999999998</v>
      </c>
      <c r="H8" s="71">
        <f t="shared" si="25"/>
        <v>94.449600000000004</v>
      </c>
      <c r="I8" s="71">
        <f t="shared" si="7"/>
        <v>94.449600000000004</v>
      </c>
      <c r="J8" s="71">
        <f t="shared" si="8"/>
        <v>94.449600000000004</v>
      </c>
      <c r="K8" s="71">
        <f t="shared" si="9"/>
        <v>94.449600000000004</v>
      </c>
      <c r="L8" s="71">
        <f t="shared" si="10"/>
        <v>94.449600000000004</v>
      </c>
      <c r="M8" s="71">
        <f t="shared" si="11"/>
        <v>94.449600000000004</v>
      </c>
      <c r="N8" s="71">
        <f t="shared" si="12"/>
        <v>94.449600000000004</v>
      </c>
      <c r="O8" s="130">
        <f t="shared" si="13"/>
        <v>7.8708</v>
      </c>
      <c r="P8" s="130">
        <f t="shared" si="14"/>
        <v>7.8708</v>
      </c>
      <c r="Q8" s="130">
        <f t="shared" si="15"/>
        <v>7.8708</v>
      </c>
      <c r="R8" s="130">
        <f t="shared" si="16"/>
        <v>7.8708</v>
      </c>
      <c r="S8" s="130">
        <f t="shared" si="17"/>
        <v>7.8708</v>
      </c>
      <c r="T8" s="130">
        <f t="shared" si="18"/>
        <v>7.8708</v>
      </c>
      <c r="U8" s="130">
        <f t="shared" si="19"/>
        <v>7.8708</v>
      </c>
      <c r="V8" s="130">
        <f t="shared" si="20"/>
        <v>7.8708</v>
      </c>
      <c r="W8" s="130">
        <f t="shared" si="21"/>
        <v>7.8708</v>
      </c>
      <c r="X8" s="130">
        <f t="shared" si="22"/>
        <v>7.8708</v>
      </c>
      <c r="Y8" s="130">
        <f t="shared" si="23"/>
        <v>7.8708</v>
      </c>
      <c r="Z8" s="130">
        <f t="shared" si="24"/>
        <v>7.8708</v>
      </c>
      <c r="AA8" s="116">
        <f t="shared" si="1"/>
        <v>94.449600000000018</v>
      </c>
      <c r="AB8" s="100">
        <f>$G8*$BJ8</f>
        <v>7.8708</v>
      </c>
      <c r="AC8" s="100">
        <f>$G8*$BJ8</f>
        <v>7.8708</v>
      </c>
      <c r="AD8" s="100">
        <f>$G8*$BJ8</f>
        <v>7.8708</v>
      </c>
      <c r="AE8" s="100">
        <f>$G8*$BJ8</f>
        <v>7.8708</v>
      </c>
      <c r="AF8" s="100">
        <f>$G8*$BJ8</f>
        <v>7.8708</v>
      </c>
      <c r="AG8" s="100">
        <f>$G8*$BJ8</f>
        <v>7.8708</v>
      </c>
      <c r="AH8" s="100">
        <f>$G8*$BJ8</f>
        <v>7.8708</v>
      </c>
      <c r="AI8" s="100">
        <f>$G8*$BJ8</f>
        <v>7.8708</v>
      </c>
      <c r="AJ8" s="100">
        <f>$G8*$BJ8</f>
        <v>7.8708</v>
      </c>
      <c r="AK8" s="100">
        <f>$G8*$BJ8</f>
        <v>7.8708</v>
      </c>
      <c r="AL8" s="100">
        <f>$G8*$BJ8</f>
        <v>7.8708</v>
      </c>
      <c r="AM8" s="100">
        <f>$G8*$BJ8</f>
        <v>7.8708</v>
      </c>
      <c r="AN8" s="116">
        <f t="shared" si="3"/>
        <v>94.449600000000018</v>
      </c>
      <c r="AO8" s="100">
        <f>$G8*$BJ8</f>
        <v>7.8708</v>
      </c>
      <c r="AP8" s="100">
        <f>$G8*$BJ8</f>
        <v>7.8708</v>
      </c>
      <c r="AQ8" s="100">
        <f>$G8*$BJ8</f>
        <v>7.8708</v>
      </c>
      <c r="AR8" s="100">
        <f>$G8*$BJ8</f>
        <v>7.8708</v>
      </c>
      <c r="AS8" s="100">
        <f>$G8*$BJ8</f>
        <v>7.8708</v>
      </c>
      <c r="AT8" s="100">
        <f>$G8*$BJ8</f>
        <v>7.8708</v>
      </c>
      <c r="AU8" s="100">
        <f>$G8*$BJ8</f>
        <v>7.8708</v>
      </c>
      <c r="AV8" s="100">
        <f>$G8*$BJ8</f>
        <v>7.8708</v>
      </c>
      <c r="AW8" s="100">
        <f>$G8*$BJ8</f>
        <v>7.8708</v>
      </c>
      <c r="AX8" s="100">
        <f>$G8*$BJ8</f>
        <v>7.8708</v>
      </c>
      <c r="AY8" s="100">
        <f>$G8*$BJ8</f>
        <v>7.8708</v>
      </c>
      <c r="AZ8" s="100">
        <f>$G8*$BJ8</f>
        <v>7.8708</v>
      </c>
      <c r="BA8" s="116">
        <f t="shared" si="26"/>
        <v>94.449600000000018</v>
      </c>
      <c r="BB8" s="100" t="s">
        <v>176</v>
      </c>
      <c r="BC8" s="100" t="s">
        <v>176</v>
      </c>
      <c r="BD8" s="100" t="s">
        <v>176</v>
      </c>
      <c r="BE8" s="100" t="s">
        <v>176</v>
      </c>
      <c r="BF8" s="100" t="s">
        <v>176</v>
      </c>
      <c r="BG8" s="100" t="s">
        <v>176</v>
      </c>
      <c r="BH8" s="100" t="s">
        <v>176</v>
      </c>
      <c r="BI8" s="116">
        <f t="shared" si="27"/>
        <v>0</v>
      </c>
      <c r="BJ8" s="83">
        <f t="shared" si="5"/>
        <v>8.3333333333333332E-3</v>
      </c>
      <c r="BK8" s="100">
        <f t="shared" si="28"/>
        <v>944.49600000000021</v>
      </c>
    </row>
    <row r="9" spans="1:63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8">
        <f t="shared" si="6"/>
        <v>672</v>
      </c>
      <c r="H9" s="71">
        <f t="shared" si="25"/>
        <v>67.2</v>
      </c>
      <c r="I9" s="71">
        <f t="shared" si="7"/>
        <v>67.2</v>
      </c>
      <c r="J9" s="71">
        <f t="shared" si="8"/>
        <v>67.2</v>
      </c>
      <c r="K9" s="71">
        <f t="shared" si="9"/>
        <v>67.2</v>
      </c>
      <c r="L9" s="71">
        <f t="shared" si="10"/>
        <v>67.2</v>
      </c>
      <c r="M9" s="71">
        <f t="shared" si="11"/>
        <v>67.2</v>
      </c>
      <c r="N9" s="71">
        <f t="shared" si="12"/>
        <v>67.2</v>
      </c>
      <c r="O9" s="130">
        <f t="shared" si="13"/>
        <v>5.6</v>
      </c>
      <c r="P9" s="130">
        <f t="shared" si="14"/>
        <v>5.6</v>
      </c>
      <c r="Q9" s="130">
        <f t="shared" si="15"/>
        <v>5.6</v>
      </c>
      <c r="R9" s="130">
        <f t="shared" si="16"/>
        <v>5.6</v>
      </c>
      <c r="S9" s="130">
        <f t="shared" si="17"/>
        <v>5.6</v>
      </c>
      <c r="T9" s="130">
        <f t="shared" si="18"/>
        <v>5.6</v>
      </c>
      <c r="U9" s="130">
        <f t="shared" si="19"/>
        <v>5.6</v>
      </c>
      <c r="V9" s="130">
        <f t="shared" si="20"/>
        <v>5.6</v>
      </c>
      <c r="W9" s="130">
        <f t="shared" si="21"/>
        <v>5.6</v>
      </c>
      <c r="X9" s="130">
        <f t="shared" si="22"/>
        <v>5.6</v>
      </c>
      <c r="Y9" s="130">
        <f t="shared" si="23"/>
        <v>5.6</v>
      </c>
      <c r="Z9" s="130">
        <f t="shared" si="24"/>
        <v>5.6</v>
      </c>
      <c r="AA9" s="116">
        <f t="shared" si="1"/>
        <v>67.2</v>
      </c>
      <c r="AB9" s="100">
        <f>$G9*$BJ9</f>
        <v>5.6</v>
      </c>
      <c r="AC9" s="100">
        <f>$G9*$BJ9</f>
        <v>5.6</v>
      </c>
      <c r="AD9" s="100">
        <f>$G9*$BJ9</f>
        <v>5.6</v>
      </c>
      <c r="AE9" s="100">
        <f>$G9*$BJ9</f>
        <v>5.6</v>
      </c>
      <c r="AF9" s="100">
        <f>$G9*$BJ9</f>
        <v>5.6</v>
      </c>
      <c r="AG9" s="100">
        <f>$G9*$BJ9</f>
        <v>5.6</v>
      </c>
      <c r="AH9" s="100">
        <f>$G9*$BJ9</f>
        <v>5.6</v>
      </c>
      <c r="AI9" s="100">
        <f>$G9*$BJ9</f>
        <v>5.6</v>
      </c>
      <c r="AJ9" s="100">
        <f>$G9*$BJ9</f>
        <v>5.6</v>
      </c>
      <c r="AK9" s="100">
        <f>$G9*$BJ9</f>
        <v>5.6</v>
      </c>
      <c r="AL9" s="100">
        <f>$G9*$BJ9</f>
        <v>5.6</v>
      </c>
      <c r="AM9" s="100">
        <f>$G9*$BJ9</f>
        <v>5.6</v>
      </c>
      <c r="AN9" s="116">
        <f t="shared" si="3"/>
        <v>67.2</v>
      </c>
      <c r="AO9" s="100">
        <f>$G9*$BJ9</f>
        <v>5.6</v>
      </c>
      <c r="AP9" s="100">
        <f>$G9*$BJ9</f>
        <v>5.6</v>
      </c>
      <c r="AQ9" s="100">
        <f>$G9*$BJ9</f>
        <v>5.6</v>
      </c>
      <c r="AR9" s="100">
        <f>$G9*$BJ9</f>
        <v>5.6</v>
      </c>
      <c r="AS9" s="100">
        <f>$G9*$BJ9</f>
        <v>5.6</v>
      </c>
      <c r="AT9" s="100">
        <f>$G9*$BJ9</f>
        <v>5.6</v>
      </c>
      <c r="AU9" s="100">
        <f>$G9*$BJ9</f>
        <v>5.6</v>
      </c>
      <c r="AV9" s="100">
        <f>$G9*$BJ9</f>
        <v>5.6</v>
      </c>
      <c r="AW9" s="100">
        <f>$G9*$BJ9</f>
        <v>5.6</v>
      </c>
      <c r="AX9" s="100">
        <f>$G9*$BJ9</f>
        <v>5.6</v>
      </c>
      <c r="AY9" s="100">
        <f>$G9*$BJ9</f>
        <v>5.6</v>
      </c>
      <c r="AZ9" s="100">
        <f>$G9*$BJ9</f>
        <v>5.6</v>
      </c>
      <c r="BA9" s="116">
        <f t="shared" si="26"/>
        <v>67.2</v>
      </c>
      <c r="BB9" s="100" t="s">
        <v>176</v>
      </c>
      <c r="BC9" s="100" t="s">
        <v>176</v>
      </c>
      <c r="BD9" s="100" t="s">
        <v>176</v>
      </c>
      <c r="BE9" s="100" t="s">
        <v>176</v>
      </c>
      <c r="BF9" s="100" t="s">
        <v>176</v>
      </c>
      <c r="BG9" s="100" t="s">
        <v>176</v>
      </c>
      <c r="BH9" s="100" t="s">
        <v>176</v>
      </c>
      <c r="BI9" s="116">
        <f t="shared" si="27"/>
        <v>0</v>
      </c>
      <c r="BJ9" s="83">
        <f t="shared" si="5"/>
        <v>8.3333333333333332E-3</v>
      </c>
      <c r="BK9" s="100">
        <f t="shared" si="28"/>
        <v>672.00000000000011</v>
      </c>
    </row>
    <row r="10" spans="1:63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8">
        <f t="shared" si="6"/>
        <v>16.751999999999999</v>
      </c>
      <c r="H10" s="71">
        <f t="shared" si="25"/>
        <v>1.6752</v>
      </c>
      <c r="I10" s="71">
        <f t="shared" si="7"/>
        <v>1.6752</v>
      </c>
      <c r="J10" s="71">
        <f t="shared" si="8"/>
        <v>1.6752</v>
      </c>
      <c r="K10" s="71">
        <f t="shared" si="9"/>
        <v>1.6752</v>
      </c>
      <c r="L10" s="71">
        <f t="shared" si="10"/>
        <v>1.6752</v>
      </c>
      <c r="M10" s="71">
        <f t="shared" si="11"/>
        <v>1.6752</v>
      </c>
      <c r="N10" s="71">
        <f t="shared" si="12"/>
        <v>1.6752</v>
      </c>
      <c r="O10" s="130">
        <f t="shared" si="13"/>
        <v>0.1396</v>
      </c>
      <c r="P10" s="130">
        <f t="shared" si="14"/>
        <v>0.1396</v>
      </c>
      <c r="Q10" s="130">
        <f t="shared" si="15"/>
        <v>0.1396</v>
      </c>
      <c r="R10" s="130">
        <f t="shared" si="16"/>
        <v>0.1396</v>
      </c>
      <c r="S10" s="130">
        <f t="shared" si="17"/>
        <v>0.1396</v>
      </c>
      <c r="T10" s="130">
        <f t="shared" si="18"/>
        <v>0.1396</v>
      </c>
      <c r="U10" s="130">
        <f t="shared" si="19"/>
        <v>0.1396</v>
      </c>
      <c r="V10" s="130">
        <f t="shared" si="20"/>
        <v>0.1396</v>
      </c>
      <c r="W10" s="130">
        <f t="shared" si="21"/>
        <v>0.1396</v>
      </c>
      <c r="X10" s="130">
        <f t="shared" si="22"/>
        <v>0.1396</v>
      </c>
      <c r="Y10" s="130">
        <f t="shared" si="23"/>
        <v>0.1396</v>
      </c>
      <c r="Z10" s="130">
        <f t="shared" si="24"/>
        <v>0.1396</v>
      </c>
      <c r="AA10" s="116">
        <f t="shared" si="1"/>
        <v>1.6751999999999996</v>
      </c>
      <c r="AB10" s="100">
        <f>$G10*$BJ10</f>
        <v>0.1396</v>
      </c>
      <c r="AC10" s="100">
        <f>$G10*$BJ10</f>
        <v>0.1396</v>
      </c>
      <c r="AD10" s="100">
        <f>$G10*$BJ10</f>
        <v>0.1396</v>
      </c>
      <c r="AE10" s="100">
        <f>$G10*$BJ10</f>
        <v>0.1396</v>
      </c>
      <c r="AF10" s="100">
        <f>$G10*$BJ10</f>
        <v>0.1396</v>
      </c>
      <c r="AG10" s="100">
        <f>$G10*$BJ10</f>
        <v>0.1396</v>
      </c>
      <c r="AH10" s="100">
        <f>$G10*$BJ10</f>
        <v>0.1396</v>
      </c>
      <c r="AI10" s="100">
        <f>$G10*$BJ10</f>
        <v>0.1396</v>
      </c>
      <c r="AJ10" s="100">
        <f>$G10*$BJ10</f>
        <v>0.1396</v>
      </c>
      <c r="AK10" s="100">
        <f>$G10*$BJ10</f>
        <v>0.1396</v>
      </c>
      <c r="AL10" s="100">
        <f>$G10*$BJ10</f>
        <v>0.1396</v>
      </c>
      <c r="AM10" s="100">
        <f>$G10*$BJ10</f>
        <v>0.1396</v>
      </c>
      <c r="AN10" s="116">
        <f t="shared" si="3"/>
        <v>1.6751999999999996</v>
      </c>
      <c r="AO10" s="100">
        <f>$G10*$BJ10</f>
        <v>0.1396</v>
      </c>
      <c r="AP10" s="100">
        <f>$G10*$BJ10</f>
        <v>0.1396</v>
      </c>
      <c r="AQ10" s="100">
        <f>$G10*$BJ10</f>
        <v>0.1396</v>
      </c>
      <c r="AR10" s="100">
        <f>$G10*$BJ10</f>
        <v>0.1396</v>
      </c>
      <c r="AS10" s="100">
        <f>$G10*$BJ10</f>
        <v>0.1396</v>
      </c>
      <c r="AT10" s="100">
        <f>$G10*$BJ10</f>
        <v>0.1396</v>
      </c>
      <c r="AU10" s="100">
        <f>$G10*$BJ10</f>
        <v>0.1396</v>
      </c>
      <c r="AV10" s="100">
        <f>$G10*$BJ10</f>
        <v>0.1396</v>
      </c>
      <c r="AW10" s="100">
        <f>$G10*$BJ10</f>
        <v>0.1396</v>
      </c>
      <c r="AX10" s="100">
        <f>$G10*$BJ10</f>
        <v>0.1396</v>
      </c>
      <c r="AY10" s="100">
        <f>$G10*$BJ10</f>
        <v>0.1396</v>
      </c>
      <c r="AZ10" s="100">
        <f>$G10*$BJ10</f>
        <v>0.1396</v>
      </c>
      <c r="BA10" s="116">
        <f t="shared" si="26"/>
        <v>1.6751999999999996</v>
      </c>
      <c r="BB10" s="100" t="s">
        <v>176</v>
      </c>
      <c r="BC10" s="100" t="s">
        <v>176</v>
      </c>
      <c r="BD10" s="100" t="s">
        <v>176</v>
      </c>
      <c r="BE10" s="100" t="s">
        <v>176</v>
      </c>
      <c r="BF10" s="100" t="s">
        <v>176</v>
      </c>
      <c r="BG10" s="100" t="s">
        <v>176</v>
      </c>
      <c r="BH10" s="100" t="s">
        <v>176</v>
      </c>
      <c r="BI10" s="116">
        <f t="shared" si="27"/>
        <v>0</v>
      </c>
      <c r="BJ10" s="83">
        <f t="shared" si="5"/>
        <v>8.3333333333333332E-3</v>
      </c>
      <c r="BK10" s="100">
        <f t="shared" si="28"/>
        <v>16.751999999999999</v>
      </c>
    </row>
    <row r="11" spans="1:63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8">
        <f t="shared" si="6"/>
        <v>525.6</v>
      </c>
      <c r="H11" s="71">
        <f t="shared" si="25"/>
        <v>52.56</v>
      </c>
      <c r="I11" s="71">
        <f t="shared" si="7"/>
        <v>52.56</v>
      </c>
      <c r="J11" s="71">
        <f t="shared" si="8"/>
        <v>52.56</v>
      </c>
      <c r="K11" s="71">
        <f t="shared" si="9"/>
        <v>52.56</v>
      </c>
      <c r="L11" s="71">
        <f t="shared" si="10"/>
        <v>52.56</v>
      </c>
      <c r="M11" s="71">
        <f t="shared" si="11"/>
        <v>52.56</v>
      </c>
      <c r="N11" s="71">
        <f t="shared" si="12"/>
        <v>52.56</v>
      </c>
      <c r="O11" s="130">
        <f t="shared" si="13"/>
        <v>4.38</v>
      </c>
      <c r="P11" s="130">
        <f t="shared" si="14"/>
        <v>4.38</v>
      </c>
      <c r="Q11" s="130">
        <f t="shared" si="15"/>
        <v>4.38</v>
      </c>
      <c r="R11" s="130">
        <f t="shared" si="16"/>
        <v>4.38</v>
      </c>
      <c r="S11" s="130">
        <f t="shared" si="17"/>
        <v>4.38</v>
      </c>
      <c r="T11" s="130">
        <f t="shared" si="18"/>
        <v>4.38</v>
      </c>
      <c r="U11" s="130">
        <f t="shared" si="19"/>
        <v>4.38</v>
      </c>
      <c r="V11" s="130">
        <f t="shared" si="20"/>
        <v>4.38</v>
      </c>
      <c r="W11" s="130">
        <f t="shared" si="21"/>
        <v>4.38</v>
      </c>
      <c r="X11" s="130">
        <f t="shared" si="22"/>
        <v>4.38</v>
      </c>
      <c r="Y11" s="130">
        <f t="shared" si="23"/>
        <v>4.38</v>
      </c>
      <c r="Z11" s="130">
        <f t="shared" si="24"/>
        <v>4.38</v>
      </c>
      <c r="AA11" s="116">
        <f t="shared" si="1"/>
        <v>52.560000000000009</v>
      </c>
      <c r="AB11" s="100">
        <f>$G11*$BJ11</f>
        <v>4.38</v>
      </c>
      <c r="AC11" s="100">
        <f>$G11*$BJ11</f>
        <v>4.38</v>
      </c>
      <c r="AD11" s="100">
        <f>$G11*$BJ11</f>
        <v>4.38</v>
      </c>
      <c r="AE11" s="100">
        <f>$G11*$BJ11</f>
        <v>4.38</v>
      </c>
      <c r="AF11" s="100">
        <f>$G11*$BJ11</f>
        <v>4.38</v>
      </c>
      <c r="AG11" s="100">
        <f>$G11*$BJ11</f>
        <v>4.38</v>
      </c>
      <c r="AH11" s="100">
        <f>$G11*$BJ11</f>
        <v>4.38</v>
      </c>
      <c r="AI11" s="100">
        <f>$G11*$BJ11</f>
        <v>4.38</v>
      </c>
      <c r="AJ11" s="100">
        <f>$G11*$BJ11</f>
        <v>4.38</v>
      </c>
      <c r="AK11" s="100">
        <f>$G11*$BJ11</f>
        <v>4.38</v>
      </c>
      <c r="AL11" s="100">
        <f>$G11*$BJ11</f>
        <v>4.38</v>
      </c>
      <c r="AM11" s="100">
        <f>$G11*$BJ11</f>
        <v>4.38</v>
      </c>
      <c r="AN11" s="116">
        <f t="shared" si="3"/>
        <v>52.560000000000009</v>
      </c>
      <c r="AO11" s="100">
        <f>$G11*$BJ11</f>
        <v>4.38</v>
      </c>
      <c r="AP11" s="100">
        <f>$G11*$BJ11</f>
        <v>4.38</v>
      </c>
      <c r="AQ11" s="100">
        <f>$G11*$BJ11</f>
        <v>4.38</v>
      </c>
      <c r="AR11" s="100">
        <f>$G11*$BJ11</f>
        <v>4.38</v>
      </c>
      <c r="AS11" s="100">
        <f>$G11*$BJ11</f>
        <v>4.38</v>
      </c>
      <c r="AT11" s="100">
        <f>$G11*$BJ11</f>
        <v>4.38</v>
      </c>
      <c r="AU11" s="100">
        <f>$G11*$BJ11</f>
        <v>4.38</v>
      </c>
      <c r="AV11" s="100">
        <f>$G11*$BJ11</f>
        <v>4.38</v>
      </c>
      <c r="AW11" s="100">
        <f>$G11*$BJ11</f>
        <v>4.38</v>
      </c>
      <c r="AX11" s="100">
        <f>$G11*$BJ11</f>
        <v>4.38</v>
      </c>
      <c r="AY11" s="100">
        <f>$G11*$BJ11</f>
        <v>4.38</v>
      </c>
      <c r="AZ11" s="100">
        <f>$G11*$BJ11</f>
        <v>4.38</v>
      </c>
      <c r="BA11" s="116">
        <f t="shared" si="26"/>
        <v>52.560000000000009</v>
      </c>
      <c r="BB11" s="100" t="s">
        <v>176</v>
      </c>
      <c r="BC11" s="100" t="s">
        <v>176</v>
      </c>
      <c r="BD11" s="100" t="s">
        <v>176</v>
      </c>
      <c r="BE11" s="100" t="s">
        <v>176</v>
      </c>
      <c r="BF11" s="100" t="s">
        <v>176</v>
      </c>
      <c r="BG11" s="100" t="s">
        <v>176</v>
      </c>
      <c r="BH11" s="100" t="s">
        <v>176</v>
      </c>
      <c r="BI11" s="116">
        <f t="shared" si="27"/>
        <v>0</v>
      </c>
      <c r="BJ11" s="83">
        <f t="shared" si="5"/>
        <v>8.3333333333333332E-3</v>
      </c>
      <c r="BK11" s="100">
        <f t="shared" si="28"/>
        <v>525.6</v>
      </c>
    </row>
    <row r="12" spans="1:63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8">
        <f t="shared" si="6"/>
        <v>150.14400000000001</v>
      </c>
      <c r="H12" s="71">
        <f t="shared" si="25"/>
        <v>15.014400000000002</v>
      </c>
      <c r="I12" s="71">
        <f t="shared" si="7"/>
        <v>15.014400000000002</v>
      </c>
      <c r="J12" s="71">
        <f t="shared" si="8"/>
        <v>15.014400000000002</v>
      </c>
      <c r="K12" s="71">
        <f t="shared" si="9"/>
        <v>15.014400000000002</v>
      </c>
      <c r="L12" s="71">
        <f t="shared" si="10"/>
        <v>15.014400000000002</v>
      </c>
      <c r="M12" s="71">
        <f t="shared" si="11"/>
        <v>15.014400000000002</v>
      </c>
      <c r="N12" s="71">
        <f t="shared" si="12"/>
        <v>15.014400000000002</v>
      </c>
      <c r="O12" s="130">
        <f t="shared" si="13"/>
        <v>1.2512000000000001</v>
      </c>
      <c r="P12" s="130">
        <f t="shared" si="14"/>
        <v>1.2512000000000001</v>
      </c>
      <c r="Q12" s="130">
        <f t="shared" si="15"/>
        <v>1.2512000000000001</v>
      </c>
      <c r="R12" s="130">
        <f t="shared" si="16"/>
        <v>1.2512000000000001</v>
      </c>
      <c r="S12" s="130">
        <f t="shared" si="17"/>
        <v>1.2512000000000001</v>
      </c>
      <c r="T12" s="130">
        <f t="shared" si="18"/>
        <v>1.2512000000000001</v>
      </c>
      <c r="U12" s="130">
        <f t="shared" si="19"/>
        <v>1.2512000000000001</v>
      </c>
      <c r="V12" s="130">
        <f t="shared" si="20"/>
        <v>1.2512000000000001</v>
      </c>
      <c r="W12" s="130">
        <f t="shared" si="21"/>
        <v>1.2512000000000001</v>
      </c>
      <c r="X12" s="130">
        <f t="shared" si="22"/>
        <v>1.2512000000000001</v>
      </c>
      <c r="Y12" s="130">
        <f t="shared" si="23"/>
        <v>1.2512000000000001</v>
      </c>
      <c r="Z12" s="130">
        <f t="shared" si="24"/>
        <v>1.2512000000000001</v>
      </c>
      <c r="AA12" s="116">
        <f t="shared" si="1"/>
        <v>15.014400000000004</v>
      </c>
      <c r="AB12" s="100">
        <f>$G12*$BJ12</f>
        <v>1.2512000000000001</v>
      </c>
      <c r="AC12" s="100">
        <f>$G12*$BJ12</f>
        <v>1.2512000000000001</v>
      </c>
      <c r="AD12" s="100">
        <f>$G12*$BJ12</f>
        <v>1.2512000000000001</v>
      </c>
      <c r="AE12" s="100">
        <f>$G12*$BJ12</f>
        <v>1.2512000000000001</v>
      </c>
      <c r="AF12" s="100">
        <f>$G12*$BJ12</f>
        <v>1.2512000000000001</v>
      </c>
      <c r="AG12" s="100">
        <f>$G12*$BJ12</f>
        <v>1.2512000000000001</v>
      </c>
      <c r="AH12" s="100">
        <f>$G12*$BJ12</f>
        <v>1.2512000000000001</v>
      </c>
      <c r="AI12" s="100">
        <f>$G12*$BJ12</f>
        <v>1.2512000000000001</v>
      </c>
      <c r="AJ12" s="100">
        <f>$G12*$BJ12</f>
        <v>1.2512000000000001</v>
      </c>
      <c r="AK12" s="100">
        <f>$G12*$BJ12</f>
        <v>1.2512000000000001</v>
      </c>
      <c r="AL12" s="100">
        <f>$G12*$BJ12</f>
        <v>1.2512000000000001</v>
      </c>
      <c r="AM12" s="100">
        <f>$G12*$BJ12</f>
        <v>1.2512000000000001</v>
      </c>
      <c r="AN12" s="116">
        <f t="shared" si="3"/>
        <v>15.014400000000004</v>
      </c>
      <c r="AO12" s="100">
        <f>$G12*$BJ12</f>
        <v>1.2512000000000001</v>
      </c>
      <c r="AP12" s="100">
        <f>$G12*$BJ12</f>
        <v>1.2512000000000001</v>
      </c>
      <c r="AQ12" s="100">
        <f>$G12*$BJ12</f>
        <v>1.2512000000000001</v>
      </c>
      <c r="AR12" s="100">
        <f>$G12*$BJ12</f>
        <v>1.2512000000000001</v>
      </c>
      <c r="AS12" s="100">
        <f>$G12*$BJ12</f>
        <v>1.2512000000000001</v>
      </c>
      <c r="AT12" s="100">
        <f>$G12*$BJ12</f>
        <v>1.2512000000000001</v>
      </c>
      <c r="AU12" s="100">
        <f>$G12*$BJ12</f>
        <v>1.2512000000000001</v>
      </c>
      <c r="AV12" s="100">
        <f>$G12*$BJ12</f>
        <v>1.2512000000000001</v>
      </c>
      <c r="AW12" s="100">
        <f>$G12*$BJ12</f>
        <v>1.2512000000000001</v>
      </c>
      <c r="AX12" s="100">
        <f>$G12*$BJ12</f>
        <v>1.2512000000000001</v>
      </c>
      <c r="AY12" s="100">
        <f>$G12*$BJ12</f>
        <v>1.2512000000000001</v>
      </c>
      <c r="AZ12" s="100">
        <f>$G12*$BJ12</f>
        <v>1.2512000000000001</v>
      </c>
      <c r="BA12" s="116">
        <f t="shared" si="26"/>
        <v>15.014400000000004</v>
      </c>
      <c r="BB12" s="100" t="s">
        <v>176</v>
      </c>
      <c r="BC12" s="100" t="s">
        <v>176</v>
      </c>
      <c r="BD12" s="100" t="s">
        <v>176</v>
      </c>
      <c r="BE12" s="100" t="s">
        <v>176</v>
      </c>
      <c r="BF12" s="100" t="s">
        <v>176</v>
      </c>
      <c r="BG12" s="100" t="s">
        <v>176</v>
      </c>
      <c r="BH12" s="100" t="s">
        <v>176</v>
      </c>
      <c r="BI12" s="116">
        <f t="shared" si="27"/>
        <v>0</v>
      </c>
      <c r="BJ12" s="83">
        <f t="shared" si="5"/>
        <v>8.3333333333333332E-3</v>
      </c>
      <c r="BK12" s="100">
        <f t="shared" si="28"/>
        <v>150.14400000000001</v>
      </c>
    </row>
    <row r="13" spans="1:63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8">
        <f t="shared" si="6"/>
        <v>720</v>
      </c>
      <c r="H13" s="71">
        <f t="shared" si="25"/>
        <v>72</v>
      </c>
      <c r="I13" s="71">
        <f t="shared" si="7"/>
        <v>72</v>
      </c>
      <c r="J13" s="71">
        <f t="shared" si="8"/>
        <v>72</v>
      </c>
      <c r="K13" s="71">
        <f t="shared" si="9"/>
        <v>72</v>
      </c>
      <c r="L13" s="71">
        <f t="shared" si="10"/>
        <v>72</v>
      </c>
      <c r="M13" s="71">
        <f t="shared" si="11"/>
        <v>72</v>
      </c>
      <c r="N13" s="71">
        <f t="shared" si="12"/>
        <v>72</v>
      </c>
      <c r="O13" s="130">
        <f t="shared" si="13"/>
        <v>6</v>
      </c>
      <c r="P13" s="130">
        <f t="shared" si="14"/>
        <v>6</v>
      </c>
      <c r="Q13" s="130">
        <f t="shared" si="15"/>
        <v>6</v>
      </c>
      <c r="R13" s="130">
        <f t="shared" si="16"/>
        <v>6</v>
      </c>
      <c r="S13" s="130">
        <f t="shared" si="17"/>
        <v>6</v>
      </c>
      <c r="T13" s="130">
        <f t="shared" si="18"/>
        <v>6</v>
      </c>
      <c r="U13" s="130">
        <f t="shared" si="19"/>
        <v>6</v>
      </c>
      <c r="V13" s="130">
        <f t="shared" si="20"/>
        <v>6</v>
      </c>
      <c r="W13" s="130">
        <f t="shared" si="21"/>
        <v>6</v>
      </c>
      <c r="X13" s="130">
        <f t="shared" si="22"/>
        <v>6</v>
      </c>
      <c r="Y13" s="130">
        <f t="shared" si="23"/>
        <v>6</v>
      </c>
      <c r="Z13" s="130">
        <f t="shared" si="24"/>
        <v>6</v>
      </c>
      <c r="AA13" s="116">
        <f t="shared" si="1"/>
        <v>72</v>
      </c>
      <c r="AB13" s="100">
        <f>$G13*$BJ13</f>
        <v>6</v>
      </c>
      <c r="AC13" s="100">
        <f>$G13*$BJ13</f>
        <v>6</v>
      </c>
      <c r="AD13" s="100">
        <f>$G13*$BJ13</f>
        <v>6</v>
      </c>
      <c r="AE13" s="100">
        <f>$G13*$BJ13</f>
        <v>6</v>
      </c>
      <c r="AF13" s="100">
        <f>$G13*$BJ13</f>
        <v>6</v>
      </c>
      <c r="AG13" s="100">
        <f>$G13*$BJ13</f>
        <v>6</v>
      </c>
      <c r="AH13" s="100">
        <f>$G13*$BJ13</f>
        <v>6</v>
      </c>
      <c r="AI13" s="100">
        <f>$G13*$BJ13</f>
        <v>6</v>
      </c>
      <c r="AJ13" s="100">
        <f>$G13*$BJ13</f>
        <v>6</v>
      </c>
      <c r="AK13" s="100">
        <f>$G13*$BJ13</f>
        <v>6</v>
      </c>
      <c r="AL13" s="100">
        <f>$G13*$BJ13</f>
        <v>6</v>
      </c>
      <c r="AM13" s="100">
        <f>$G13*$BJ13</f>
        <v>6</v>
      </c>
      <c r="AN13" s="116">
        <f t="shared" si="3"/>
        <v>72</v>
      </c>
      <c r="AO13" s="100">
        <f>$G13*$BJ13</f>
        <v>6</v>
      </c>
      <c r="AP13" s="100">
        <f>$G13*$BJ13</f>
        <v>6</v>
      </c>
      <c r="AQ13" s="100">
        <f>$G13*$BJ13</f>
        <v>6</v>
      </c>
      <c r="AR13" s="100">
        <f>$G13*$BJ13</f>
        <v>6</v>
      </c>
      <c r="AS13" s="100">
        <f>$G13*$BJ13</f>
        <v>6</v>
      </c>
      <c r="AT13" s="100">
        <f>$G13*$BJ13</f>
        <v>6</v>
      </c>
      <c r="AU13" s="100">
        <f>$G13*$BJ13</f>
        <v>6</v>
      </c>
      <c r="AV13" s="100">
        <f>$G13*$BJ13</f>
        <v>6</v>
      </c>
      <c r="AW13" s="100">
        <f>$G13*$BJ13</f>
        <v>6</v>
      </c>
      <c r="AX13" s="100">
        <f>$G13*$BJ13</f>
        <v>6</v>
      </c>
      <c r="AY13" s="100">
        <f>$G13*$BJ13</f>
        <v>6</v>
      </c>
      <c r="AZ13" s="100">
        <f>$G13*$BJ13</f>
        <v>6</v>
      </c>
      <c r="BA13" s="116">
        <f t="shared" si="26"/>
        <v>72</v>
      </c>
      <c r="BB13" s="100" t="s">
        <v>176</v>
      </c>
      <c r="BC13" s="100" t="s">
        <v>176</v>
      </c>
      <c r="BD13" s="100" t="s">
        <v>176</v>
      </c>
      <c r="BE13" s="100" t="s">
        <v>176</v>
      </c>
      <c r="BF13" s="100" t="s">
        <v>176</v>
      </c>
      <c r="BG13" s="100" t="s">
        <v>176</v>
      </c>
      <c r="BH13" s="100" t="s">
        <v>176</v>
      </c>
      <c r="BI13" s="116">
        <f t="shared" si="27"/>
        <v>0</v>
      </c>
      <c r="BJ13" s="83">
        <f t="shared" si="5"/>
        <v>8.3333333333333332E-3</v>
      </c>
      <c r="BK13" s="100">
        <f t="shared" si="28"/>
        <v>720</v>
      </c>
    </row>
    <row r="14" spans="1:63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8">
        <f t="shared" si="6"/>
        <v>817.28000000000009</v>
      </c>
      <c r="H14" s="71">
        <f t="shared" si="25"/>
        <v>81.728000000000009</v>
      </c>
      <c r="I14" s="71">
        <f t="shared" si="7"/>
        <v>81.728000000000009</v>
      </c>
      <c r="J14" s="71">
        <f t="shared" si="8"/>
        <v>81.728000000000009</v>
      </c>
      <c r="K14" s="71">
        <f t="shared" si="9"/>
        <v>81.728000000000009</v>
      </c>
      <c r="L14" s="71">
        <f t="shared" si="10"/>
        <v>81.728000000000009</v>
      </c>
      <c r="M14" s="71">
        <f t="shared" si="11"/>
        <v>81.728000000000009</v>
      </c>
      <c r="N14" s="71">
        <f t="shared" si="12"/>
        <v>81.728000000000009</v>
      </c>
      <c r="O14" s="130">
        <f t="shared" si="13"/>
        <v>6.8106666666666671</v>
      </c>
      <c r="P14" s="130">
        <f t="shared" si="14"/>
        <v>6.8106666666666671</v>
      </c>
      <c r="Q14" s="130">
        <f t="shared" si="15"/>
        <v>6.8106666666666671</v>
      </c>
      <c r="R14" s="130">
        <f t="shared" si="16"/>
        <v>6.8106666666666671</v>
      </c>
      <c r="S14" s="130">
        <f t="shared" si="17"/>
        <v>6.8106666666666671</v>
      </c>
      <c r="T14" s="130">
        <f t="shared" si="18"/>
        <v>6.8106666666666671</v>
      </c>
      <c r="U14" s="130">
        <f t="shared" si="19"/>
        <v>6.8106666666666671</v>
      </c>
      <c r="V14" s="130">
        <f t="shared" si="20"/>
        <v>6.8106666666666671</v>
      </c>
      <c r="W14" s="130">
        <f t="shared" si="21"/>
        <v>6.8106666666666671</v>
      </c>
      <c r="X14" s="130">
        <f t="shared" si="22"/>
        <v>6.8106666666666671</v>
      </c>
      <c r="Y14" s="130">
        <f t="shared" si="23"/>
        <v>6.8106666666666671</v>
      </c>
      <c r="Z14" s="130">
        <f t="shared" si="24"/>
        <v>6.8106666666666671</v>
      </c>
      <c r="AA14" s="116">
        <f t="shared" si="1"/>
        <v>81.728000000000009</v>
      </c>
      <c r="AB14" s="100">
        <f>$G14*$BJ14</f>
        <v>6.8106666666666671</v>
      </c>
      <c r="AC14" s="100">
        <f>$G14*$BJ14</f>
        <v>6.8106666666666671</v>
      </c>
      <c r="AD14" s="100">
        <f>$G14*$BJ14</f>
        <v>6.8106666666666671</v>
      </c>
      <c r="AE14" s="100">
        <f>$G14*$BJ14</f>
        <v>6.8106666666666671</v>
      </c>
      <c r="AF14" s="100">
        <f>$G14*$BJ14</f>
        <v>6.8106666666666671</v>
      </c>
      <c r="AG14" s="100">
        <f>$G14*$BJ14</f>
        <v>6.8106666666666671</v>
      </c>
      <c r="AH14" s="100">
        <f>$G14*$BJ14</f>
        <v>6.8106666666666671</v>
      </c>
      <c r="AI14" s="100">
        <f>$G14*$BJ14</f>
        <v>6.8106666666666671</v>
      </c>
      <c r="AJ14" s="100">
        <f>$G14*$BJ14</f>
        <v>6.8106666666666671</v>
      </c>
      <c r="AK14" s="100">
        <f>$G14*$BJ14</f>
        <v>6.8106666666666671</v>
      </c>
      <c r="AL14" s="100">
        <f>$G14*$BJ14</f>
        <v>6.8106666666666671</v>
      </c>
      <c r="AM14" s="100">
        <f>$G14*$BJ14</f>
        <v>6.8106666666666671</v>
      </c>
      <c r="AN14" s="116">
        <f t="shared" si="3"/>
        <v>81.728000000000009</v>
      </c>
      <c r="AO14" s="100">
        <f>$G14*$BJ14</f>
        <v>6.8106666666666671</v>
      </c>
      <c r="AP14" s="100">
        <f>$G14*$BJ14</f>
        <v>6.8106666666666671</v>
      </c>
      <c r="AQ14" s="100">
        <f>$G14*$BJ14</f>
        <v>6.8106666666666671</v>
      </c>
      <c r="AR14" s="100">
        <f>$G14*$BJ14</f>
        <v>6.8106666666666671</v>
      </c>
      <c r="AS14" s="100">
        <f>$G14*$BJ14</f>
        <v>6.8106666666666671</v>
      </c>
      <c r="AT14" s="100">
        <f>$G14*$BJ14</f>
        <v>6.8106666666666671</v>
      </c>
      <c r="AU14" s="100">
        <f>$G14*$BJ14</f>
        <v>6.8106666666666671</v>
      </c>
      <c r="AV14" s="100">
        <f>$G14*$BJ14</f>
        <v>6.8106666666666671</v>
      </c>
      <c r="AW14" s="100">
        <f>$G14*$BJ14</f>
        <v>6.8106666666666671</v>
      </c>
      <c r="AX14" s="100">
        <f>$G14*$BJ14</f>
        <v>6.8106666666666671</v>
      </c>
      <c r="AY14" s="100">
        <f>$G14*$BJ14</f>
        <v>6.8106666666666671</v>
      </c>
      <c r="AZ14" s="100">
        <f>$G14*$BJ14</f>
        <v>6.8106666666666671</v>
      </c>
      <c r="BA14" s="116">
        <f t="shared" si="26"/>
        <v>81.728000000000009</v>
      </c>
      <c r="BB14" s="100" t="s">
        <v>176</v>
      </c>
      <c r="BC14" s="100" t="s">
        <v>176</v>
      </c>
      <c r="BD14" s="100" t="s">
        <v>176</v>
      </c>
      <c r="BE14" s="100" t="s">
        <v>176</v>
      </c>
      <c r="BF14" s="100" t="s">
        <v>176</v>
      </c>
      <c r="BG14" s="100" t="s">
        <v>176</v>
      </c>
      <c r="BH14" s="100" t="s">
        <v>176</v>
      </c>
      <c r="BI14" s="116">
        <f t="shared" si="27"/>
        <v>0</v>
      </c>
      <c r="BJ14" s="83">
        <f t="shared" si="5"/>
        <v>8.3333333333333332E-3</v>
      </c>
      <c r="BK14" s="100">
        <f t="shared" si="28"/>
        <v>817.2800000000002</v>
      </c>
    </row>
    <row r="15" spans="1:63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8">
        <f t="shared" si="6"/>
        <v>1119.3744000000002</v>
      </c>
      <c r="H15" s="71">
        <f t="shared" si="25"/>
        <v>111.93744000000002</v>
      </c>
      <c r="I15" s="71">
        <f t="shared" si="7"/>
        <v>111.93744000000002</v>
      </c>
      <c r="J15" s="71">
        <f t="shared" si="8"/>
        <v>111.93744000000002</v>
      </c>
      <c r="K15" s="71">
        <f t="shared" si="9"/>
        <v>111.93744000000002</v>
      </c>
      <c r="L15" s="71">
        <f t="shared" si="10"/>
        <v>111.93744000000002</v>
      </c>
      <c r="M15" s="71">
        <f t="shared" si="11"/>
        <v>111.93744000000002</v>
      </c>
      <c r="N15" s="71">
        <f t="shared" si="12"/>
        <v>111.93744000000002</v>
      </c>
      <c r="O15" s="130">
        <f t="shared" si="13"/>
        <v>9.328120000000002</v>
      </c>
      <c r="P15" s="130">
        <f t="shared" si="14"/>
        <v>9.328120000000002</v>
      </c>
      <c r="Q15" s="130">
        <f t="shared" si="15"/>
        <v>9.328120000000002</v>
      </c>
      <c r="R15" s="130">
        <f t="shared" si="16"/>
        <v>9.328120000000002</v>
      </c>
      <c r="S15" s="130">
        <f t="shared" si="17"/>
        <v>9.328120000000002</v>
      </c>
      <c r="T15" s="130">
        <f t="shared" si="18"/>
        <v>9.328120000000002</v>
      </c>
      <c r="U15" s="130">
        <f t="shared" si="19"/>
        <v>9.328120000000002</v>
      </c>
      <c r="V15" s="130">
        <f t="shared" si="20"/>
        <v>9.328120000000002</v>
      </c>
      <c r="W15" s="130">
        <f t="shared" si="21"/>
        <v>9.328120000000002</v>
      </c>
      <c r="X15" s="130">
        <f t="shared" si="22"/>
        <v>9.328120000000002</v>
      </c>
      <c r="Y15" s="130">
        <f t="shared" si="23"/>
        <v>9.328120000000002</v>
      </c>
      <c r="Z15" s="130">
        <f t="shared" si="24"/>
        <v>9.328120000000002</v>
      </c>
      <c r="AA15" s="116">
        <f t="shared" si="1"/>
        <v>111.93744</v>
      </c>
      <c r="AB15" s="100">
        <f>$G15*$BJ15</f>
        <v>9.328120000000002</v>
      </c>
      <c r="AC15" s="100">
        <f>$G15*$BJ15</f>
        <v>9.328120000000002</v>
      </c>
      <c r="AD15" s="100">
        <f>$G15*$BJ15</f>
        <v>9.328120000000002</v>
      </c>
      <c r="AE15" s="100">
        <f>$G15*$BJ15</f>
        <v>9.328120000000002</v>
      </c>
      <c r="AF15" s="100">
        <f>$G15*$BJ15</f>
        <v>9.328120000000002</v>
      </c>
      <c r="AG15" s="100">
        <f>$G15*$BJ15</f>
        <v>9.328120000000002</v>
      </c>
      <c r="AH15" s="100">
        <f>$G15*$BJ15</f>
        <v>9.328120000000002</v>
      </c>
      <c r="AI15" s="100">
        <f>$G15*$BJ15</f>
        <v>9.328120000000002</v>
      </c>
      <c r="AJ15" s="100">
        <f>$G15*$BJ15</f>
        <v>9.328120000000002</v>
      </c>
      <c r="AK15" s="100">
        <f>$G15*$BJ15</f>
        <v>9.328120000000002</v>
      </c>
      <c r="AL15" s="100">
        <f>$G15*$BJ15</f>
        <v>9.328120000000002</v>
      </c>
      <c r="AM15" s="100">
        <f>$G15*$BJ15</f>
        <v>9.328120000000002</v>
      </c>
      <c r="AN15" s="116">
        <f t="shared" si="3"/>
        <v>111.93744</v>
      </c>
      <c r="AO15" s="100">
        <f>$G15*$BJ15</f>
        <v>9.328120000000002</v>
      </c>
      <c r="AP15" s="100">
        <f>$G15*$BJ15</f>
        <v>9.328120000000002</v>
      </c>
      <c r="AQ15" s="100">
        <f>$G15*$BJ15</f>
        <v>9.328120000000002</v>
      </c>
      <c r="AR15" s="100">
        <f>$G15*$BJ15</f>
        <v>9.328120000000002</v>
      </c>
      <c r="AS15" s="100">
        <f>$G15*$BJ15</f>
        <v>9.328120000000002</v>
      </c>
      <c r="AT15" s="100">
        <f>$G15*$BJ15</f>
        <v>9.328120000000002</v>
      </c>
      <c r="AU15" s="100">
        <f>$G15*$BJ15</f>
        <v>9.328120000000002</v>
      </c>
      <c r="AV15" s="100">
        <f>$G15*$BJ15</f>
        <v>9.328120000000002</v>
      </c>
      <c r="AW15" s="100">
        <f>$G15*$BJ15</f>
        <v>9.328120000000002</v>
      </c>
      <c r="AX15" s="100">
        <f>$G15*$BJ15</f>
        <v>9.328120000000002</v>
      </c>
      <c r="AY15" s="100">
        <f>$G15*$BJ15</f>
        <v>9.328120000000002</v>
      </c>
      <c r="AZ15" s="100">
        <f>$G15*$BJ15</f>
        <v>9.328120000000002</v>
      </c>
      <c r="BA15" s="116">
        <f t="shared" si="26"/>
        <v>111.93744</v>
      </c>
      <c r="BB15" s="100" t="s">
        <v>176</v>
      </c>
      <c r="BC15" s="100" t="s">
        <v>176</v>
      </c>
      <c r="BD15" s="100" t="s">
        <v>176</v>
      </c>
      <c r="BE15" s="100" t="s">
        <v>176</v>
      </c>
      <c r="BF15" s="100" t="s">
        <v>176</v>
      </c>
      <c r="BG15" s="100" t="s">
        <v>176</v>
      </c>
      <c r="BH15" s="100" t="s">
        <v>176</v>
      </c>
      <c r="BI15" s="116">
        <f t="shared" si="27"/>
        <v>0</v>
      </c>
      <c r="BJ15" s="83">
        <f t="shared" si="5"/>
        <v>8.3333333333333332E-3</v>
      </c>
      <c r="BK15" s="100">
        <f t="shared" si="28"/>
        <v>1119.3744000000002</v>
      </c>
    </row>
    <row r="16" spans="1:63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8">
        <f t="shared" si="6"/>
        <v>911.52</v>
      </c>
      <c r="H16" s="71">
        <f t="shared" si="25"/>
        <v>91.152000000000001</v>
      </c>
      <c r="I16" s="71">
        <f t="shared" si="7"/>
        <v>91.152000000000001</v>
      </c>
      <c r="J16" s="71">
        <f t="shared" si="8"/>
        <v>91.152000000000001</v>
      </c>
      <c r="K16" s="71">
        <f t="shared" si="9"/>
        <v>91.152000000000001</v>
      </c>
      <c r="L16" s="71">
        <f t="shared" si="10"/>
        <v>91.152000000000001</v>
      </c>
      <c r="M16" s="71">
        <f t="shared" si="11"/>
        <v>91.152000000000001</v>
      </c>
      <c r="N16" s="71">
        <f t="shared" si="12"/>
        <v>91.152000000000001</v>
      </c>
      <c r="O16" s="130">
        <f t="shared" si="13"/>
        <v>7.5960000000000001</v>
      </c>
      <c r="P16" s="130">
        <f t="shared" si="14"/>
        <v>7.5960000000000001</v>
      </c>
      <c r="Q16" s="130">
        <f t="shared" si="15"/>
        <v>7.5960000000000001</v>
      </c>
      <c r="R16" s="130">
        <f t="shared" si="16"/>
        <v>7.5960000000000001</v>
      </c>
      <c r="S16" s="130">
        <f t="shared" si="17"/>
        <v>7.5960000000000001</v>
      </c>
      <c r="T16" s="130">
        <f t="shared" si="18"/>
        <v>7.5960000000000001</v>
      </c>
      <c r="U16" s="130">
        <f t="shared" si="19"/>
        <v>7.5960000000000001</v>
      </c>
      <c r="V16" s="130">
        <f t="shared" si="20"/>
        <v>7.5960000000000001</v>
      </c>
      <c r="W16" s="130">
        <f t="shared" si="21"/>
        <v>7.5960000000000001</v>
      </c>
      <c r="X16" s="130">
        <f t="shared" si="22"/>
        <v>7.5960000000000001</v>
      </c>
      <c r="Y16" s="130">
        <f t="shared" si="23"/>
        <v>7.5960000000000001</v>
      </c>
      <c r="Z16" s="130">
        <f t="shared" si="24"/>
        <v>7.5960000000000001</v>
      </c>
      <c r="AA16" s="116">
        <f t="shared" si="1"/>
        <v>91.152000000000029</v>
      </c>
      <c r="AB16" s="100">
        <f>$G16*$BJ16</f>
        <v>7.5960000000000001</v>
      </c>
      <c r="AC16" s="100">
        <f>$G16*$BJ16</f>
        <v>7.5960000000000001</v>
      </c>
      <c r="AD16" s="100">
        <f>$G16*$BJ16</f>
        <v>7.5960000000000001</v>
      </c>
      <c r="AE16" s="100">
        <f>$G16*$BJ16</f>
        <v>7.5960000000000001</v>
      </c>
      <c r="AF16" s="100">
        <f>$G16*$BJ16</f>
        <v>7.5960000000000001</v>
      </c>
      <c r="AG16" s="100">
        <f>$G16*$BJ16</f>
        <v>7.5960000000000001</v>
      </c>
      <c r="AH16" s="100">
        <f>$G16*$BJ16</f>
        <v>7.5960000000000001</v>
      </c>
      <c r="AI16" s="100">
        <f>$G16*$BJ16</f>
        <v>7.5960000000000001</v>
      </c>
      <c r="AJ16" s="100">
        <f>$G16*$BJ16</f>
        <v>7.5960000000000001</v>
      </c>
      <c r="AK16" s="100">
        <f>$G16*$BJ16</f>
        <v>7.5960000000000001</v>
      </c>
      <c r="AL16" s="100">
        <f>$G16*$BJ16</f>
        <v>7.5960000000000001</v>
      </c>
      <c r="AM16" s="100">
        <f>$G16*$BJ16</f>
        <v>7.5960000000000001</v>
      </c>
      <c r="AN16" s="116">
        <f t="shared" si="3"/>
        <v>91.152000000000029</v>
      </c>
      <c r="AO16" s="100">
        <f>$G16*$BJ16</f>
        <v>7.5960000000000001</v>
      </c>
      <c r="AP16" s="100">
        <f>$G16*$BJ16</f>
        <v>7.5960000000000001</v>
      </c>
      <c r="AQ16" s="100">
        <f>$G16*$BJ16</f>
        <v>7.5960000000000001</v>
      </c>
      <c r="AR16" s="100">
        <f>$G16*$BJ16</f>
        <v>7.5960000000000001</v>
      </c>
      <c r="AS16" s="100">
        <f>$G16*$BJ16</f>
        <v>7.5960000000000001</v>
      </c>
      <c r="AT16" s="100">
        <f>$G16*$BJ16</f>
        <v>7.5960000000000001</v>
      </c>
      <c r="AU16" s="100">
        <f>$G16*$BJ16</f>
        <v>7.5960000000000001</v>
      </c>
      <c r="AV16" s="100">
        <f>$G16*$BJ16</f>
        <v>7.5960000000000001</v>
      </c>
      <c r="AW16" s="100">
        <f>$G16*$BJ16</f>
        <v>7.5960000000000001</v>
      </c>
      <c r="AX16" s="100">
        <f>$G16*$BJ16</f>
        <v>7.5960000000000001</v>
      </c>
      <c r="AY16" s="100">
        <f>$G16*$BJ16</f>
        <v>7.5960000000000001</v>
      </c>
      <c r="AZ16" s="100">
        <f>$G16*$BJ16</f>
        <v>7.5960000000000001</v>
      </c>
      <c r="BA16" s="116">
        <f t="shared" si="26"/>
        <v>91.152000000000029</v>
      </c>
      <c r="BB16" s="100" t="s">
        <v>176</v>
      </c>
      <c r="BC16" s="100" t="s">
        <v>176</v>
      </c>
      <c r="BD16" s="100" t="s">
        <v>176</v>
      </c>
      <c r="BE16" s="100" t="s">
        <v>176</v>
      </c>
      <c r="BF16" s="100" t="s">
        <v>176</v>
      </c>
      <c r="BG16" s="100" t="s">
        <v>176</v>
      </c>
      <c r="BH16" s="100" t="s">
        <v>176</v>
      </c>
      <c r="BI16" s="116">
        <f t="shared" si="27"/>
        <v>0</v>
      </c>
      <c r="BJ16" s="83">
        <f t="shared" si="5"/>
        <v>8.3333333333333332E-3</v>
      </c>
      <c r="BK16" s="100">
        <f t="shared" si="28"/>
        <v>911.52000000000021</v>
      </c>
    </row>
    <row r="17" spans="1:63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8">
        <f t="shared" si="6"/>
        <v>962.99519999999995</v>
      </c>
      <c r="H17" s="71">
        <f t="shared" si="25"/>
        <v>96.299520000000001</v>
      </c>
      <c r="I17" s="71">
        <f t="shared" si="7"/>
        <v>96.299520000000001</v>
      </c>
      <c r="J17" s="71">
        <f t="shared" si="8"/>
        <v>96.299520000000001</v>
      </c>
      <c r="K17" s="71">
        <f t="shared" si="9"/>
        <v>96.299520000000001</v>
      </c>
      <c r="L17" s="71">
        <f t="shared" si="10"/>
        <v>96.299520000000001</v>
      </c>
      <c r="M17" s="71">
        <f t="shared" si="11"/>
        <v>96.299520000000001</v>
      </c>
      <c r="N17" s="71">
        <f t="shared" si="12"/>
        <v>96.299520000000001</v>
      </c>
      <c r="O17" s="130">
        <f t="shared" si="13"/>
        <v>8.0249600000000001</v>
      </c>
      <c r="P17" s="130">
        <f t="shared" si="14"/>
        <v>8.0249600000000001</v>
      </c>
      <c r="Q17" s="130">
        <f t="shared" si="15"/>
        <v>8.0249600000000001</v>
      </c>
      <c r="R17" s="130">
        <f t="shared" si="16"/>
        <v>8.0249600000000001</v>
      </c>
      <c r="S17" s="130">
        <f t="shared" si="17"/>
        <v>8.0249600000000001</v>
      </c>
      <c r="T17" s="130">
        <f t="shared" si="18"/>
        <v>8.0249600000000001</v>
      </c>
      <c r="U17" s="130">
        <f t="shared" si="19"/>
        <v>8.0249600000000001</v>
      </c>
      <c r="V17" s="130">
        <f t="shared" si="20"/>
        <v>8.0249600000000001</v>
      </c>
      <c r="W17" s="130">
        <f t="shared" si="21"/>
        <v>8.0249600000000001</v>
      </c>
      <c r="X17" s="130">
        <f t="shared" si="22"/>
        <v>8.0249600000000001</v>
      </c>
      <c r="Y17" s="130">
        <f t="shared" si="23"/>
        <v>8.0249600000000001</v>
      </c>
      <c r="Z17" s="130">
        <f t="shared" si="24"/>
        <v>8.0249600000000001</v>
      </c>
      <c r="AA17" s="116">
        <f t="shared" si="1"/>
        <v>96.299519999999973</v>
      </c>
      <c r="AB17" s="100">
        <f>$G17*$BJ17</f>
        <v>8.0249600000000001</v>
      </c>
      <c r="AC17" s="100">
        <f>$G17*$BJ17</f>
        <v>8.0249600000000001</v>
      </c>
      <c r="AD17" s="100">
        <f>$G17*$BJ17</f>
        <v>8.0249600000000001</v>
      </c>
      <c r="AE17" s="100">
        <f>$G17*$BJ17</f>
        <v>8.0249600000000001</v>
      </c>
      <c r="AF17" s="100">
        <f>$G17*$BJ17</f>
        <v>8.0249600000000001</v>
      </c>
      <c r="AG17" s="100">
        <f>$G17*$BJ17</f>
        <v>8.0249600000000001</v>
      </c>
      <c r="AH17" s="100">
        <f>$G17*$BJ17</f>
        <v>8.0249600000000001</v>
      </c>
      <c r="AI17" s="100">
        <f>$G17*$BJ17</f>
        <v>8.0249600000000001</v>
      </c>
      <c r="AJ17" s="100">
        <f>$G17*$BJ17</f>
        <v>8.0249600000000001</v>
      </c>
      <c r="AK17" s="100">
        <f>$G17*$BJ17</f>
        <v>8.0249600000000001</v>
      </c>
      <c r="AL17" s="100">
        <f>$G17*$BJ17</f>
        <v>8.0249600000000001</v>
      </c>
      <c r="AM17" s="100">
        <f>$G17*$BJ17</f>
        <v>8.0249600000000001</v>
      </c>
      <c r="AN17" s="116">
        <f t="shared" si="3"/>
        <v>96.299519999999973</v>
      </c>
      <c r="AO17" s="100">
        <f>$G17*$BJ17</f>
        <v>8.0249600000000001</v>
      </c>
      <c r="AP17" s="100">
        <f>$G17*$BJ17</f>
        <v>8.0249600000000001</v>
      </c>
      <c r="AQ17" s="100">
        <f>$G17*$BJ17</f>
        <v>8.0249600000000001</v>
      </c>
      <c r="AR17" s="100">
        <f>$G17*$BJ17</f>
        <v>8.0249600000000001</v>
      </c>
      <c r="AS17" s="100">
        <f>$G17*$BJ17</f>
        <v>8.0249600000000001</v>
      </c>
      <c r="AT17" s="100">
        <f>$G17*$BJ17</f>
        <v>8.0249600000000001</v>
      </c>
      <c r="AU17" s="100">
        <f>$G17*$BJ17</f>
        <v>8.0249600000000001</v>
      </c>
      <c r="AV17" s="100">
        <f>$G17*$BJ17</f>
        <v>8.0249600000000001</v>
      </c>
      <c r="AW17" s="100">
        <f>$G17*$BJ17</f>
        <v>8.0249600000000001</v>
      </c>
      <c r="AX17" s="100">
        <f>$G17*$BJ17</f>
        <v>8.0249600000000001</v>
      </c>
      <c r="AY17" s="100">
        <f>$G17*$BJ17</f>
        <v>8.0249600000000001</v>
      </c>
      <c r="AZ17" s="100">
        <f>$G17*$BJ17</f>
        <v>8.0249600000000001</v>
      </c>
      <c r="BA17" s="116">
        <f t="shared" si="26"/>
        <v>96.299519999999973</v>
      </c>
      <c r="BB17" s="100" t="s">
        <v>176</v>
      </c>
      <c r="BC17" s="100" t="s">
        <v>176</v>
      </c>
      <c r="BD17" s="100" t="s">
        <v>176</v>
      </c>
      <c r="BE17" s="100" t="s">
        <v>176</v>
      </c>
      <c r="BF17" s="100" t="s">
        <v>176</v>
      </c>
      <c r="BG17" s="100" t="s">
        <v>176</v>
      </c>
      <c r="BH17" s="100" t="s">
        <v>176</v>
      </c>
      <c r="BI17" s="116">
        <f t="shared" si="27"/>
        <v>0</v>
      </c>
      <c r="BJ17" s="83">
        <f t="shared" si="5"/>
        <v>8.3333333333333332E-3</v>
      </c>
      <c r="BK17" s="100">
        <f t="shared" si="28"/>
        <v>962.99520000000007</v>
      </c>
    </row>
    <row r="18" spans="1:63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8">
        <f t="shared" si="6"/>
        <v>780</v>
      </c>
      <c r="H18" s="71">
        <f t="shared" si="25"/>
        <v>78</v>
      </c>
      <c r="I18" s="71">
        <f t="shared" si="7"/>
        <v>78</v>
      </c>
      <c r="J18" s="71">
        <f t="shared" si="8"/>
        <v>78</v>
      </c>
      <c r="K18" s="71">
        <f t="shared" si="9"/>
        <v>78</v>
      </c>
      <c r="L18" s="71">
        <f t="shared" si="10"/>
        <v>78</v>
      </c>
      <c r="M18" s="71">
        <f t="shared" si="11"/>
        <v>78</v>
      </c>
      <c r="N18" s="71">
        <f t="shared" si="12"/>
        <v>78</v>
      </c>
      <c r="O18" s="130">
        <f t="shared" si="13"/>
        <v>6.5</v>
      </c>
      <c r="P18" s="130">
        <f t="shared" si="14"/>
        <v>6.5</v>
      </c>
      <c r="Q18" s="130">
        <f t="shared" si="15"/>
        <v>6.5</v>
      </c>
      <c r="R18" s="130">
        <f t="shared" si="16"/>
        <v>6.5</v>
      </c>
      <c r="S18" s="130">
        <f t="shared" si="17"/>
        <v>6.5</v>
      </c>
      <c r="T18" s="130">
        <f t="shared" si="18"/>
        <v>6.5</v>
      </c>
      <c r="U18" s="130">
        <f t="shared" si="19"/>
        <v>6.5</v>
      </c>
      <c r="V18" s="130">
        <f t="shared" si="20"/>
        <v>6.5</v>
      </c>
      <c r="W18" s="130">
        <f t="shared" si="21"/>
        <v>6.5</v>
      </c>
      <c r="X18" s="130">
        <f t="shared" si="22"/>
        <v>6.5</v>
      </c>
      <c r="Y18" s="130">
        <f t="shared" si="23"/>
        <v>6.5</v>
      </c>
      <c r="Z18" s="130">
        <f t="shared" si="24"/>
        <v>6.5</v>
      </c>
      <c r="AA18" s="116">
        <f t="shared" si="1"/>
        <v>78</v>
      </c>
      <c r="AB18" s="100">
        <f>$G18*$BJ18</f>
        <v>6.5</v>
      </c>
      <c r="AC18" s="100">
        <f>$G18*$BJ18</f>
        <v>6.5</v>
      </c>
      <c r="AD18" s="100">
        <f>$G18*$BJ18</f>
        <v>6.5</v>
      </c>
      <c r="AE18" s="100">
        <f>$G18*$BJ18</f>
        <v>6.5</v>
      </c>
      <c r="AF18" s="100">
        <f>$G18*$BJ18</f>
        <v>6.5</v>
      </c>
      <c r="AG18" s="100">
        <f>$G18*$BJ18</f>
        <v>6.5</v>
      </c>
      <c r="AH18" s="100">
        <f>$G18*$BJ18</f>
        <v>6.5</v>
      </c>
      <c r="AI18" s="100">
        <f>$G18*$BJ18</f>
        <v>6.5</v>
      </c>
      <c r="AJ18" s="100">
        <f>$G18*$BJ18</f>
        <v>6.5</v>
      </c>
      <c r="AK18" s="100">
        <f>$G18*$BJ18</f>
        <v>6.5</v>
      </c>
      <c r="AL18" s="100">
        <f>$G18*$BJ18</f>
        <v>6.5</v>
      </c>
      <c r="AM18" s="100">
        <f>$G18*$BJ18</f>
        <v>6.5</v>
      </c>
      <c r="AN18" s="116">
        <f t="shared" si="3"/>
        <v>78</v>
      </c>
      <c r="AO18" s="100">
        <f>$G18*$BJ18</f>
        <v>6.5</v>
      </c>
      <c r="AP18" s="100">
        <f>$G18*$BJ18</f>
        <v>6.5</v>
      </c>
      <c r="AQ18" s="100">
        <f>$G18*$BJ18</f>
        <v>6.5</v>
      </c>
      <c r="AR18" s="100">
        <f>$G18*$BJ18</f>
        <v>6.5</v>
      </c>
      <c r="AS18" s="100">
        <f>$G18*$BJ18</f>
        <v>6.5</v>
      </c>
      <c r="AT18" s="100">
        <f>$G18*$BJ18</f>
        <v>6.5</v>
      </c>
      <c r="AU18" s="100">
        <f>$G18*$BJ18</f>
        <v>6.5</v>
      </c>
      <c r="AV18" s="100">
        <f>$G18*$BJ18</f>
        <v>6.5</v>
      </c>
      <c r="AW18" s="100">
        <f>$G18*$BJ18</f>
        <v>6.5</v>
      </c>
      <c r="AX18" s="100">
        <f>$G18*$BJ18</f>
        <v>6.5</v>
      </c>
      <c r="AY18" s="100">
        <f>$G18*$BJ18</f>
        <v>6.5</v>
      </c>
      <c r="AZ18" s="100">
        <f>$G18*$BJ18</f>
        <v>6.5</v>
      </c>
      <c r="BA18" s="116">
        <f t="shared" si="26"/>
        <v>78</v>
      </c>
      <c r="BB18" s="100" t="s">
        <v>176</v>
      </c>
      <c r="BC18" s="100" t="s">
        <v>176</v>
      </c>
      <c r="BD18" s="100" t="s">
        <v>176</v>
      </c>
      <c r="BE18" s="100" t="s">
        <v>176</v>
      </c>
      <c r="BF18" s="100" t="s">
        <v>176</v>
      </c>
      <c r="BG18" s="100" t="s">
        <v>176</v>
      </c>
      <c r="BH18" s="100" t="s">
        <v>176</v>
      </c>
      <c r="BI18" s="116">
        <f t="shared" si="27"/>
        <v>0</v>
      </c>
      <c r="BJ18" s="83">
        <f t="shared" si="5"/>
        <v>8.3333333333333332E-3</v>
      </c>
      <c r="BK18" s="100">
        <f t="shared" si="28"/>
        <v>780</v>
      </c>
    </row>
    <row r="19" spans="1:63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8">
        <f t="shared" si="6"/>
        <v>220.75200000000001</v>
      </c>
      <c r="H19" s="71">
        <f t="shared" si="25"/>
        <v>22.075200000000002</v>
      </c>
      <c r="I19" s="71">
        <f t="shared" si="7"/>
        <v>22.075200000000002</v>
      </c>
      <c r="J19" s="71">
        <f t="shared" si="8"/>
        <v>22.075200000000002</v>
      </c>
      <c r="K19" s="71">
        <f t="shared" si="9"/>
        <v>22.075200000000002</v>
      </c>
      <c r="L19" s="71">
        <f t="shared" si="10"/>
        <v>22.075200000000002</v>
      </c>
      <c r="M19" s="71">
        <f t="shared" si="11"/>
        <v>22.075200000000002</v>
      </c>
      <c r="N19" s="71">
        <f t="shared" si="12"/>
        <v>22.075200000000002</v>
      </c>
      <c r="O19" s="130">
        <f t="shared" si="13"/>
        <v>1.8396000000000001</v>
      </c>
      <c r="P19" s="130">
        <f t="shared" si="14"/>
        <v>1.8396000000000001</v>
      </c>
      <c r="Q19" s="130">
        <f t="shared" si="15"/>
        <v>1.8396000000000001</v>
      </c>
      <c r="R19" s="130">
        <f t="shared" si="16"/>
        <v>1.8396000000000001</v>
      </c>
      <c r="S19" s="130">
        <f t="shared" si="17"/>
        <v>1.8396000000000001</v>
      </c>
      <c r="T19" s="130">
        <f t="shared" si="18"/>
        <v>1.8396000000000001</v>
      </c>
      <c r="U19" s="130">
        <f t="shared" si="19"/>
        <v>1.8396000000000001</v>
      </c>
      <c r="V19" s="130">
        <f t="shared" si="20"/>
        <v>1.8396000000000001</v>
      </c>
      <c r="W19" s="130">
        <f t="shared" si="21"/>
        <v>1.8396000000000001</v>
      </c>
      <c r="X19" s="130">
        <f t="shared" si="22"/>
        <v>1.8396000000000001</v>
      </c>
      <c r="Y19" s="130">
        <f t="shared" si="23"/>
        <v>1.8396000000000001</v>
      </c>
      <c r="Z19" s="130">
        <f t="shared" si="24"/>
        <v>1.8396000000000001</v>
      </c>
      <c r="AA19" s="116">
        <f t="shared" si="1"/>
        <v>22.075200000000006</v>
      </c>
      <c r="AB19" s="100">
        <f>$G19*$BJ19</f>
        <v>1.8396000000000001</v>
      </c>
      <c r="AC19" s="100">
        <f>$G19*$BJ19</f>
        <v>1.8396000000000001</v>
      </c>
      <c r="AD19" s="100">
        <f>$G19*$BJ19</f>
        <v>1.8396000000000001</v>
      </c>
      <c r="AE19" s="100">
        <f>$G19*$BJ19</f>
        <v>1.8396000000000001</v>
      </c>
      <c r="AF19" s="100">
        <f>$G19*$BJ19</f>
        <v>1.8396000000000001</v>
      </c>
      <c r="AG19" s="100">
        <f>$G19*$BJ19</f>
        <v>1.8396000000000001</v>
      </c>
      <c r="AH19" s="100">
        <f>$G19*$BJ19</f>
        <v>1.8396000000000001</v>
      </c>
      <c r="AI19" s="100">
        <f>$G19*$BJ19</f>
        <v>1.8396000000000001</v>
      </c>
      <c r="AJ19" s="100">
        <f>$G19*$BJ19</f>
        <v>1.8396000000000001</v>
      </c>
      <c r="AK19" s="100">
        <f>$G19*$BJ19</f>
        <v>1.8396000000000001</v>
      </c>
      <c r="AL19" s="100">
        <f>$G19*$BJ19</f>
        <v>1.8396000000000001</v>
      </c>
      <c r="AM19" s="100">
        <f>$G19*$BJ19</f>
        <v>1.8396000000000001</v>
      </c>
      <c r="AN19" s="116">
        <f t="shared" si="3"/>
        <v>22.075200000000006</v>
      </c>
      <c r="AO19" s="100">
        <f>$G19*$BJ19</f>
        <v>1.8396000000000001</v>
      </c>
      <c r="AP19" s="100">
        <f>$G19*$BJ19</f>
        <v>1.8396000000000001</v>
      </c>
      <c r="AQ19" s="100">
        <f>$G19*$BJ19</f>
        <v>1.8396000000000001</v>
      </c>
      <c r="AR19" s="100">
        <f>$G19*$BJ19</f>
        <v>1.8396000000000001</v>
      </c>
      <c r="AS19" s="100">
        <f>$G19*$BJ19</f>
        <v>1.8396000000000001</v>
      </c>
      <c r="AT19" s="100">
        <f>$G19*$BJ19</f>
        <v>1.8396000000000001</v>
      </c>
      <c r="AU19" s="100">
        <f>$G19*$BJ19</f>
        <v>1.8396000000000001</v>
      </c>
      <c r="AV19" s="100">
        <f>$G19*$BJ19</f>
        <v>1.8396000000000001</v>
      </c>
      <c r="AW19" s="100">
        <f>$G19*$BJ19</f>
        <v>1.8396000000000001</v>
      </c>
      <c r="AX19" s="100">
        <f>$G19*$BJ19</f>
        <v>1.8396000000000001</v>
      </c>
      <c r="AY19" s="100">
        <f>$G19*$BJ19</f>
        <v>1.8396000000000001</v>
      </c>
      <c r="AZ19" s="100">
        <f>$G19*$BJ19</f>
        <v>1.8396000000000001</v>
      </c>
      <c r="BA19" s="116">
        <f t="shared" si="26"/>
        <v>22.075200000000006</v>
      </c>
      <c r="BB19" s="100" t="s">
        <v>176</v>
      </c>
      <c r="BC19" s="100" t="s">
        <v>176</v>
      </c>
      <c r="BD19" s="100" t="s">
        <v>176</v>
      </c>
      <c r="BE19" s="100" t="s">
        <v>176</v>
      </c>
      <c r="BF19" s="100" t="s">
        <v>176</v>
      </c>
      <c r="BG19" s="100" t="s">
        <v>176</v>
      </c>
      <c r="BH19" s="100" t="s">
        <v>176</v>
      </c>
      <c r="BI19" s="116">
        <f t="shared" si="27"/>
        <v>0</v>
      </c>
      <c r="BJ19" s="83">
        <f t="shared" si="5"/>
        <v>8.3333333333333332E-3</v>
      </c>
      <c r="BK19" s="100">
        <f t="shared" si="28"/>
        <v>220.75199999999998</v>
      </c>
    </row>
    <row r="20" spans="1:63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8">
        <f t="shared" si="6"/>
        <v>1092</v>
      </c>
      <c r="H20" s="71">
        <f t="shared" si="25"/>
        <v>109.2</v>
      </c>
      <c r="I20" s="71">
        <f t="shared" si="7"/>
        <v>109.2</v>
      </c>
      <c r="J20" s="71">
        <f t="shared" si="8"/>
        <v>109.2</v>
      </c>
      <c r="K20" s="71">
        <f t="shared" si="9"/>
        <v>109.2</v>
      </c>
      <c r="L20" s="71">
        <f t="shared" si="10"/>
        <v>109.2</v>
      </c>
      <c r="M20" s="71">
        <f t="shared" si="11"/>
        <v>109.2</v>
      </c>
      <c r="N20" s="71">
        <f t="shared" si="12"/>
        <v>109.2</v>
      </c>
      <c r="O20" s="130">
        <f t="shared" si="13"/>
        <v>9.1</v>
      </c>
      <c r="P20" s="130">
        <f t="shared" si="14"/>
        <v>9.1</v>
      </c>
      <c r="Q20" s="130">
        <f t="shared" si="15"/>
        <v>9.1</v>
      </c>
      <c r="R20" s="130">
        <f t="shared" si="16"/>
        <v>9.1</v>
      </c>
      <c r="S20" s="130">
        <f t="shared" si="17"/>
        <v>9.1</v>
      </c>
      <c r="T20" s="130">
        <f t="shared" si="18"/>
        <v>9.1</v>
      </c>
      <c r="U20" s="130">
        <f t="shared" si="19"/>
        <v>9.1</v>
      </c>
      <c r="V20" s="130">
        <f t="shared" si="20"/>
        <v>9.1</v>
      </c>
      <c r="W20" s="130">
        <f t="shared" si="21"/>
        <v>9.1</v>
      </c>
      <c r="X20" s="130">
        <f t="shared" si="22"/>
        <v>9.1</v>
      </c>
      <c r="Y20" s="130">
        <f t="shared" si="23"/>
        <v>9.1</v>
      </c>
      <c r="Z20" s="130">
        <f t="shared" si="24"/>
        <v>9.1</v>
      </c>
      <c r="AA20" s="116">
        <f t="shared" si="1"/>
        <v>109.19999999999997</v>
      </c>
      <c r="AB20" s="100">
        <f>$G20*$BJ20</f>
        <v>9.1</v>
      </c>
      <c r="AC20" s="100">
        <f>$G20*$BJ20</f>
        <v>9.1</v>
      </c>
      <c r="AD20" s="100">
        <f>$G20*$BJ20</f>
        <v>9.1</v>
      </c>
      <c r="AE20" s="100">
        <f>$G20*$BJ20</f>
        <v>9.1</v>
      </c>
      <c r="AF20" s="100">
        <f>$G20*$BJ20</f>
        <v>9.1</v>
      </c>
      <c r="AG20" s="100">
        <f>$G20*$BJ20</f>
        <v>9.1</v>
      </c>
      <c r="AH20" s="100">
        <f>$G20*$BJ20</f>
        <v>9.1</v>
      </c>
      <c r="AI20" s="100">
        <f>$G20*$BJ20</f>
        <v>9.1</v>
      </c>
      <c r="AJ20" s="100">
        <f>$G20*$BJ20</f>
        <v>9.1</v>
      </c>
      <c r="AK20" s="100">
        <f>$G20*$BJ20</f>
        <v>9.1</v>
      </c>
      <c r="AL20" s="100">
        <f>$G20*$BJ20</f>
        <v>9.1</v>
      </c>
      <c r="AM20" s="100">
        <f>$G20*$BJ20</f>
        <v>9.1</v>
      </c>
      <c r="AN20" s="116">
        <f t="shared" si="3"/>
        <v>109.19999999999997</v>
      </c>
      <c r="AO20" s="100">
        <f>$G20*$BJ20</f>
        <v>9.1</v>
      </c>
      <c r="AP20" s="100">
        <f>$G20*$BJ20</f>
        <v>9.1</v>
      </c>
      <c r="AQ20" s="100">
        <f>$G20*$BJ20</f>
        <v>9.1</v>
      </c>
      <c r="AR20" s="100">
        <f>$G20*$BJ20</f>
        <v>9.1</v>
      </c>
      <c r="AS20" s="100">
        <f>$G20*$BJ20</f>
        <v>9.1</v>
      </c>
      <c r="AT20" s="100">
        <f>$G20*$BJ20</f>
        <v>9.1</v>
      </c>
      <c r="AU20" s="100">
        <f>$G20*$BJ20</f>
        <v>9.1</v>
      </c>
      <c r="AV20" s="100">
        <f>$G20*$BJ20</f>
        <v>9.1</v>
      </c>
      <c r="AW20" s="100">
        <f>$G20*$BJ20</f>
        <v>9.1</v>
      </c>
      <c r="AX20" s="100">
        <f>$G20*$BJ20</f>
        <v>9.1</v>
      </c>
      <c r="AY20" s="100">
        <f>$G20*$BJ20</f>
        <v>9.1</v>
      </c>
      <c r="AZ20" s="100">
        <f>$G20*$BJ20</f>
        <v>9.1</v>
      </c>
      <c r="BA20" s="116">
        <f t="shared" si="26"/>
        <v>109.19999999999997</v>
      </c>
      <c r="BB20" s="100" t="s">
        <v>176</v>
      </c>
      <c r="BC20" s="100" t="s">
        <v>176</v>
      </c>
      <c r="BD20" s="100" t="s">
        <v>176</v>
      </c>
      <c r="BE20" s="100" t="s">
        <v>176</v>
      </c>
      <c r="BF20" s="100" t="s">
        <v>176</v>
      </c>
      <c r="BG20" s="100" t="s">
        <v>176</v>
      </c>
      <c r="BH20" s="100" t="s">
        <v>176</v>
      </c>
      <c r="BI20" s="116">
        <f t="shared" si="27"/>
        <v>0</v>
      </c>
      <c r="BJ20" s="83">
        <f t="shared" si="5"/>
        <v>8.3333333333333332E-3</v>
      </c>
      <c r="BK20" s="100">
        <f t="shared" si="28"/>
        <v>1092</v>
      </c>
    </row>
    <row r="21" spans="1:63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8">
        <f t="shared" si="6"/>
        <v>1760</v>
      </c>
      <c r="H21" s="71">
        <f t="shared" si="25"/>
        <v>176</v>
      </c>
      <c r="I21" s="71">
        <f t="shared" si="7"/>
        <v>176</v>
      </c>
      <c r="J21" s="71">
        <f t="shared" si="8"/>
        <v>176</v>
      </c>
      <c r="K21" s="71">
        <f t="shared" si="9"/>
        <v>176</v>
      </c>
      <c r="L21" s="71">
        <f t="shared" si="10"/>
        <v>176</v>
      </c>
      <c r="M21" s="71">
        <f t="shared" si="11"/>
        <v>176</v>
      </c>
      <c r="N21" s="71">
        <f t="shared" si="12"/>
        <v>176</v>
      </c>
      <c r="O21" s="130">
        <f t="shared" si="13"/>
        <v>14.666666666666666</v>
      </c>
      <c r="P21" s="130">
        <f t="shared" si="14"/>
        <v>14.666666666666666</v>
      </c>
      <c r="Q21" s="130">
        <f t="shared" si="15"/>
        <v>14.666666666666666</v>
      </c>
      <c r="R21" s="130">
        <f t="shared" si="16"/>
        <v>14.666666666666666</v>
      </c>
      <c r="S21" s="130">
        <f t="shared" si="17"/>
        <v>14.666666666666666</v>
      </c>
      <c r="T21" s="130">
        <f t="shared" si="18"/>
        <v>14.666666666666666</v>
      </c>
      <c r="U21" s="130">
        <f t="shared" si="19"/>
        <v>14.666666666666666</v>
      </c>
      <c r="V21" s="130">
        <f t="shared" si="20"/>
        <v>14.666666666666666</v>
      </c>
      <c r="W21" s="130">
        <f t="shared" si="21"/>
        <v>14.666666666666666</v>
      </c>
      <c r="X21" s="130">
        <f t="shared" si="22"/>
        <v>14.666666666666666</v>
      </c>
      <c r="Y21" s="130">
        <f t="shared" si="23"/>
        <v>14.666666666666666</v>
      </c>
      <c r="Z21" s="130">
        <f t="shared" si="24"/>
        <v>14.666666666666666</v>
      </c>
      <c r="AA21" s="116">
        <f t="shared" si="1"/>
        <v>175.99999999999997</v>
      </c>
      <c r="AB21" s="100">
        <f>$G21*$BJ21</f>
        <v>14.666666666666666</v>
      </c>
      <c r="AC21" s="100">
        <f>$G21*$BJ21</f>
        <v>14.666666666666666</v>
      </c>
      <c r="AD21" s="100">
        <f>$G21*$BJ21</f>
        <v>14.666666666666666</v>
      </c>
      <c r="AE21" s="100">
        <f>$G21*$BJ21</f>
        <v>14.666666666666666</v>
      </c>
      <c r="AF21" s="100">
        <f>$G21*$BJ21</f>
        <v>14.666666666666666</v>
      </c>
      <c r="AG21" s="100">
        <f>$G21*$BJ21</f>
        <v>14.666666666666666</v>
      </c>
      <c r="AH21" s="100">
        <f>$G21*$BJ21</f>
        <v>14.666666666666666</v>
      </c>
      <c r="AI21" s="100">
        <f>$G21*$BJ21</f>
        <v>14.666666666666666</v>
      </c>
      <c r="AJ21" s="100">
        <f>$G21*$BJ21</f>
        <v>14.666666666666666</v>
      </c>
      <c r="AK21" s="100">
        <f>$G21*$BJ21</f>
        <v>14.666666666666666</v>
      </c>
      <c r="AL21" s="100">
        <f>$G21*$BJ21</f>
        <v>14.666666666666666</v>
      </c>
      <c r="AM21" s="100">
        <f>$G21*$BJ21</f>
        <v>14.666666666666666</v>
      </c>
      <c r="AN21" s="116">
        <f t="shared" si="3"/>
        <v>175.99999999999997</v>
      </c>
      <c r="AO21" s="100">
        <f>$G21*$BJ21</f>
        <v>14.666666666666666</v>
      </c>
      <c r="AP21" s="100">
        <f>$G21*$BJ21</f>
        <v>14.666666666666666</v>
      </c>
      <c r="AQ21" s="100">
        <f>$G21*$BJ21</f>
        <v>14.666666666666666</v>
      </c>
      <c r="AR21" s="100">
        <f>$G21*$BJ21</f>
        <v>14.666666666666666</v>
      </c>
      <c r="AS21" s="100">
        <f>$G21*$BJ21</f>
        <v>14.666666666666666</v>
      </c>
      <c r="AT21" s="100">
        <f>$G21*$BJ21</f>
        <v>14.666666666666666</v>
      </c>
      <c r="AU21" s="100">
        <f>$G21*$BJ21</f>
        <v>14.666666666666666</v>
      </c>
      <c r="AV21" s="100">
        <f>$G21*$BJ21</f>
        <v>14.666666666666666</v>
      </c>
      <c r="AW21" s="100">
        <f>$G21*$BJ21</f>
        <v>14.666666666666666</v>
      </c>
      <c r="AX21" s="100">
        <f>$G21*$BJ21</f>
        <v>14.666666666666666</v>
      </c>
      <c r="AY21" s="100">
        <f>$G21*$BJ21</f>
        <v>14.666666666666666</v>
      </c>
      <c r="AZ21" s="100">
        <f>$G21*$BJ21</f>
        <v>14.666666666666666</v>
      </c>
      <c r="BA21" s="116">
        <f t="shared" si="26"/>
        <v>175.99999999999997</v>
      </c>
      <c r="BB21" s="100" t="s">
        <v>176</v>
      </c>
      <c r="BC21" s="100" t="s">
        <v>176</v>
      </c>
      <c r="BD21" s="100" t="s">
        <v>176</v>
      </c>
      <c r="BE21" s="100" t="s">
        <v>176</v>
      </c>
      <c r="BF21" s="100" t="s">
        <v>176</v>
      </c>
      <c r="BG21" s="100" t="s">
        <v>176</v>
      </c>
      <c r="BH21" s="100" t="s">
        <v>176</v>
      </c>
      <c r="BI21" s="116">
        <f t="shared" si="27"/>
        <v>0</v>
      </c>
      <c r="BJ21" s="83">
        <f t="shared" si="5"/>
        <v>8.3333333333333332E-3</v>
      </c>
      <c r="BK21" s="100">
        <f t="shared" si="28"/>
        <v>1760</v>
      </c>
    </row>
    <row r="22" spans="1:63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6"/>
        <v>2305.6</v>
      </c>
      <c r="H22" s="71">
        <f t="shared" ref="H22:H23" si="29">G22*(10%/12*7)</f>
        <v>134.49333333333334</v>
      </c>
      <c r="I22" s="71">
        <f t="shared" si="7"/>
        <v>230.56</v>
      </c>
      <c r="J22" s="71">
        <f t="shared" si="8"/>
        <v>230.56</v>
      </c>
      <c r="K22" s="71">
        <f t="shared" si="9"/>
        <v>230.56</v>
      </c>
      <c r="L22" s="71">
        <f t="shared" si="10"/>
        <v>230.56</v>
      </c>
      <c r="M22" s="71">
        <f t="shared" si="11"/>
        <v>230.56</v>
      </c>
      <c r="N22" s="71">
        <f t="shared" si="12"/>
        <v>230.56</v>
      </c>
      <c r="O22" s="130">
        <f t="shared" si="13"/>
        <v>19.213333333333331</v>
      </c>
      <c r="P22" s="130">
        <f t="shared" si="14"/>
        <v>19.213333333333331</v>
      </c>
      <c r="Q22" s="130">
        <f t="shared" si="15"/>
        <v>19.213333333333331</v>
      </c>
      <c r="R22" s="130">
        <f t="shared" si="16"/>
        <v>19.213333333333331</v>
      </c>
      <c r="S22" s="130">
        <f t="shared" si="17"/>
        <v>19.213333333333331</v>
      </c>
      <c r="T22" s="130">
        <f t="shared" si="18"/>
        <v>19.213333333333331</v>
      </c>
      <c r="U22" s="130">
        <f t="shared" si="19"/>
        <v>19.213333333333331</v>
      </c>
      <c r="V22" s="130">
        <f t="shared" si="20"/>
        <v>19.213333333333331</v>
      </c>
      <c r="W22" s="130">
        <f t="shared" si="21"/>
        <v>19.213333333333331</v>
      </c>
      <c r="X22" s="130">
        <f t="shared" si="22"/>
        <v>19.213333333333331</v>
      </c>
      <c r="Y22" s="130">
        <f t="shared" si="23"/>
        <v>19.213333333333331</v>
      </c>
      <c r="Z22" s="130">
        <f t="shared" si="24"/>
        <v>19.213333333333331</v>
      </c>
      <c r="AA22" s="116">
        <f t="shared" si="1"/>
        <v>230.56000000000003</v>
      </c>
      <c r="AB22" s="100">
        <f>$G22*$BJ22</f>
        <v>19.213333333333331</v>
      </c>
      <c r="AC22" s="100">
        <f>$G22*$BJ22</f>
        <v>19.213333333333331</v>
      </c>
      <c r="AD22" s="100">
        <f>$G22*$BJ22</f>
        <v>19.213333333333331</v>
      </c>
      <c r="AE22" s="100">
        <f>$G22*$BJ22</f>
        <v>19.213333333333331</v>
      </c>
      <c r="AF22" s="100">
        <f>$G22*$BJ22</f>
        <v>19.213333333333331</v>
      </c>
      <c r="AG22" s="100">
        <f>$G22*$BJ22</f>
        <v>19.213333333333331</v>
      </c>
      <c r="AH22" s="100">
        <f>$G22*$BJ22</f>
        <v>19.213333333333331</v>
      </c>
      <c r="AI22" s="100">
        <f>$G22*$BJ22</f>
        <v>19.213333333333331</v>
      </c>
      <c r="AJ22" s="100">
        <f>$G22*$BJ22</f>
        <v>19.213333333333331</v>
      </c>
      <c r="AK22" s="100">
        <f>$G22*$BJ22</f>
        <v>19.213333333333331</v>
      </c>
      <c r="AL22" s="100">
        <f>$G22*$BJ22</f>
        <v>19.213333333333331</v>
      </c>
      <c r="AM22" s="100">
        <f>$G22*$BJ22</f>
        <v>19.213333333333331</v>
      </c>
      <c r="AN22" s="116">
        <f t="shared" si="3"/>
        <v>230.56000000000003</v>
      </c>
      <c r="AO22" s="100">
        <f>$G22*$BJ22</f>
        <v>19.213333333333331</v>
      </c>
      <c r="AP22" s="100">
        <f>$G22*$BJ22</f>
        <v>19.213333333333331</v>
      </c>
      <c r="AQ22" s="100">
        <f>$G22*$BJ22</f>
        <v>19.213333333333331</v>
      </c>
      <c r="AR22" s="100">
        <f>$G22*$BJ22</f>
        <v>19.213333333333331</v>
      </c>
      <c r="AS22" s="100">
        <f>$G22*$BJ22</f>
        <v>19.213333333333331</v>
      </c>
      <c r="AT22" s="100">
        <f>$G22*$BJ22</f>
        <v>19.213333333333331</v>
      </c>
      <c r="AU22" s="100">
        <f>$G22*$BJ22</f>
        <v>19.213333333333331</v>
      </c>
      <c r="AV22" s="100">
        <f>$G22*$BJ22</f>
        <v>19.213333333333331</v>
      </c>
      <c r="AW22" s="100">
        <f>$G22*$BJ22</f>
        <v>19.213333333333331</v>
      </c>
      <c r="AX22" s="100">
        <f>$G22*$BJ22</f>
        <v>19.213333333333331</v>
      </c>
      <c r="AY22" s="100">
        <f>$G22*$BJ22</f>
        <v>19.213333333333331</v>
      </c>
      <c r="AZ22" s="100">
        <f>$G22*$BJ22</f>
        <v>19.213333333333331</v>
      </c>
      <c r="BA22" s="116">
        <f>SUM(AO22:AZ22)</f>
        <v>230.56000000000003</v>
      </c>
      <c r="BB22" s="100">
        <f t="shared" ref="BB22:BH22" si="30">$G22*$BJ22</f>
        <v>19.213333333333331</v>
      </c>
      <c r="BC22" s="100">
        <f t="shared" si="30"/>
        <v>19.213333333333331</v>
      </c>
      <c r="BD22" s="100">
        <f t="shared" si="30"/>
        <v>19.213333333333331</v>
      </c>
      <c r="BE22" s="100">
        <f t="shared" si="30"/>
        <v>19.213333333333331</v>
      </c>
      <c r="BF22" s="100">
        <f t="shared" si="30"/>
        <v>19.213333333333331</v>
      </c>
      <c r="BG22" s="100">
        <f t="shared" si="30"/>
        <v>19.213333333333331</v>
      </c>
      <c r="BH22" s="100">
        <f t="shared" si="30"/>
        <v>19.213333333333331</v>
      </c>
      <c r="BI22" s="116">
        <f t="shared" si="27"/>
        <v>134.49333333333334</v>
      </c>
      <c r="BJ22" s="83">
        <f t="shared" si="5"/>
        <v>8.3333333333333332E-3</v>
      </c>
      <c r="BK22" s="100">
        <f>+H22+I22+J22+K22+L22+M22+N22+AA22+AN22+BA22+BI22</f>
        <v>2344.0266666666666</v>
      </c>
    </row>
    <row r="23" spans="1:63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6"/>
        <v>1811.9279999999999</v>
      </c>
      <c r="H23" s="71">
        <f t="shared" si="29"/>
        <v>105.69579999999999</v>
      </c>
      <c r="I23" s="71">
        <f t="shared" si="7"/>
        <v>181.19280000000001</v>
      </c>
      <c r="J23" s="71">
        <f t="shared" si="8"/>
        <v>181.19280000000001</v>
      </c>
      <c r="K23" s="71">
        <f t="shared" si="9"/>
        <v>181.19280000000001</v>
      </c>
      <c r="L23" s="71">
        <f t="shared" si="10"/>
        <v>181.19280000000001</v>
      </c>
      <c r="M23" s="71">
        <f t="shared" si="11"/>
        <v>181.19280000000001</v>
      </c>
      <c r="N23" s="71">
        <f t="shared" si="12"/>
        <v>181.19280000000001</v>
      </c>
      <c r="O23" s="130">
        <f t="shared" si="13"/>
        <v>15.099399999999999</v>
      </c>
      <c r="P23" s="130">
        <f t="shared" si="14"/>
        <v>15.099399999999999</v>
      </c>
      <c r="Q23" s="130">
        <f t="shared" si="15"/>
        <v>15.099399999999999</v>
      </c>
      <c r="R23" s="130">
        <f t="shared" si="16"/>
        <v>15.099399999999999</v>
      </c>
      <c r="S23" s="130">
        <f t="shared" si="17"/>
        <v>15.099399999999999</v>
      </c>
      <c r="T23" s="130">
        <f t="shared" si="18"/>
        <v>15.099399999999999</v>
      </c>
      <c r="U23" s="130">
        <f t="shared" si="19"/>
        <v>15.099399999999999</v>
      </c>
      <c r="V23" s="130">
        <f t="shared" si="20"/>
        <v>15.099399999999999</v>
      </c>
      <c r="W23" s="130">
        <f t="shared" si="21"/>
        <v>15.099399999999999</v>
      </c>
      <c r="X23" s="130">
        <f t="shared" si="22"/>
        <v>15.099399999999999</v>
      </c>
      <c r="Y23" s="130">
        <f t="shared" si="23"/>
        <v>15.099399999999999</v>
      </c>
      <c r="Z23" s="130">
        <f t="shared" si="24"/>
        <v>15.099399999999999</v>
      </c>
      <c r="AA23" s="116">
        <f t="shared" si="1"/>
        <v>181.19280000000001</v>
      </c>
      <c r="AB23" s="100">
        <f>$G23*$BJ23</f>
        <v>15.099399999999999</v>
      </c>
      <c r="AC23" s="100">
        <f>$G23*$BJ23</f>
        <v>15.099399999999999</v>
      </c>
      <c r="AD23" s="100">
        <f>$G23*$BJ23</f>
        <v>15.099399999999999</v>
      </c>
      <c r="AE23" s="100">
        <f>$G23*$BJ23</f>
        <v>15.099399999999999</v>
      </c>
      <c r="AF23" s="100">
        <f>$G23*$BJ23</f>
        <v>15.099399999999999</v>
      </c>
      <c r="AG23" s="100">
        <f>$G23*$BJ23</f>
        <v>15.099399999999999</v>
      </c>
      <c r="AH23" s="100">
        <f>$G23*$BJ23</f>
        <v>15.099399999999999</v>
      </c>
      <c r="AI23" s="100">
        <f>$G23*$BJ23</f>
        <v>15.099399999999999</v>
      </c>
      <c r="AJ23" s="100">
        <f>$G23*$BJ23</f>
        <v>15.099399999999999</v>
      </c>
      <c r="AK23" s="100">
        <f>$G23*$BJ23</f>
        <v>15.099399999999999</v>
      </c>
      <c r="AL23" s="100">
        <f>$G23*$BJ23</f>
        <v>15.099399999999999</v>
      </c>
      <c r="AM23" s="100">
        <f>$G23*$BJ23</f>
        <v>15.099399999999999</v>
      </c>
      <c r="AN23" s="116">
        <f t="shared" si="3"/>
        <v>181.19280000000001</v>
      </c>
      <c r="AO23" s="100">
        <f>$G23*$BJ23</f>
        <v>15.099399999999999</v>
      </c>
      <c r="AP23" s="100">
        <f>$G23*$BJ23</f>
        <v>15.099399999999999</v>
      </c>
      <c r="AQ23" s="100">
        <f>$G23*$BJ23</f>
        <v>15.099399999999999</v>
      </c>
      <c r="AR23" s="100">
        <f>$G23*$BJ23</f>
        <v>15.099399999999999</v>
      </c>
      <c r="AS23" s="100">
        <f>$G23*$BJ23</f>
        <v>15.099399999999999</v>
      </c>
      <c r="AT23" s="100">
        <f>$G23*$BJ23</f>
        <v>15.099399999999999</v>
      </c>
      <c r="AU23" s="100">
        <f>$G23*$BJ23</f>
        <v>15.099399999999999</v>
      </c>
      <c r="AV23" s="100">
        <f>$G23*$BJ23</f>
        <v>15.099399999999999</v>
      </c>
      <c r="AW23" s="100">
        <f>$G23*$BJ23</f>
        <v>15.099399999999999</v>
      </c>
      <c r="AX23" s="100">
        <f>$G23*$BJ23</f>
        <v>15.099399999999999</v>
      </c>
      <c r="AY23" s="100">
        <f>$G23*$BJ23</f>
        <v>15.099399999999999</v>
      </c>
      <c r="AZ23" s="100">
        <f>$G23*$BJ23</f>
        <v>15.099399999999999</v>
      </c>
      <c r="BA23" s="116">
        <f t="shared" si="26"/>
        <v>181.19280000000001</v>
      </c>
      <c r="BB23" s="100">
        <f t="shared" ref="BB23:BB35" si="31">$G23*$BJ23</f>
        <v>15.099399999999999</v>
      </c>
      <c r="BC23" s="100">
        <f>$G23*$BJ23</f>
        <v>15.099399999999999</v>
      </c>
      <c r="BD23" s="100">
        <f>$G23*$BJ23</f>
        <v>15.099399999999999</v>
      </c>
      <c r="BE23" s="100">
        <f>$G23*$BJ23</f>
        <v>15.099399999999999</v>
      </c>
      <c r="BF23" s="100">
        <f>$G23*$BJ23</f>
        <v>15.099399999999999</v>
      </c>
      <c r="BG23" s="100">
        <f>$G23*$BJ23</f>
        <v>15.099399999999999</v>
      </c>
      <c r="BH23" s="100">
        <f>$G23*$BJ23</f>
        <v>15.099399999999999</v>
      </c>
      <c r="BI23" s="116">
        <f t="shared" si="27"/>
        <v>105.69580000000001</v>
      </c>
      <c r="BJ23" s="83">
        <f t="shared" si="5"/>
        <v>8.3333333333333332E-3</v>
      </c>
      <c r="BK23" s="100">
        <f t="shared" ref="BK23:BK39" si="32">+H23+I23+J23+K23+L23+M23+N23+AA23+AN23+BA23+BI23</f>
        <v>1842.1268000000002</v>
      </c>
    </row>
    <row r="24" spans="1:63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6"/>
        <v>4232</v>
      </c>
      <c r="H24" s="71">
        <v>0</v>
      </c>
      <c r="I24" s="71">
        <f>G24*(10%/12*8)</f>
        <v>282.13333333333333</v>
      </c>
      <c r="J24" s="71">
        <f t="shared" si="8"/>
        <v>423.20000000000005</v>
      </c>
      <c r="K24" s="71">
        <f t="shared" si="9"/>
        <v>423.20000000000005</v>
      </c>
      <c r="L24" s="71">
        <f t="shared" si="10"/>
        <v>423.20000000000005</v>
      </c>
      <c r="M24" s="71">
        <f t="shared" si="11"/>
        <v>423.20000000000005</v>
      </c>
      <c r="N24" s="71">
        <f t="shared" si="12"/>
        <v>423.20000000000005</v>
      </c>
      <c r="O24" s="130">
        <f t="shared" si="13"/>
        <v>35.266666666666666</v>
      </c>
      <c r="P24" s="130">
        <f t="shared" si="14"/>
        <v>35.266666666666666</v>
      </c>
      <c r="Q24" s="130">
        <f t="shared" si="15"/>
        <v>35.266666666666666</v>
      </c>
      <c r="R24" s="130">
        <f t="shared" si="16"/>
        <v>35.266666666666666</v>
      </c>
      <c r="S24" s="130">
        <f t="shared" si="17"/>
        <v>35.266666666666666</v>
      </c>
      <c r="T24" s="130">
        <f t="shared" si="18"/>
        <v>35.266666666666666</v>
      </c>
      <c r="U24" s="130">
        <f t="shared" si="19"/>
        <v>35.266666666666666</v>
      </c>
      <c r="V24" s="130">
        <f t="shared" si="20"/>
        <v>35.266666666666666</v>
      </c>
      <c r="W24" s="130">
        <f t="shared" si="21"/>
        <v>35.266666666666666</v>
      </c>
      <c r="X24" s="130">
        <f t="shared" si="22"/>
        <v>35.266666666666666</v>
      </c>
      <c r="Y24" s="130">
        <f t="shared" si="23"/>
        <v>35.266666666666666</v>
      </c>
      <c r="Z24" s="130">
        <f t="shared" si="24"/>
        <v>35.266666666666666</v>
      </c>
      <c r="AA24" s="116">
        <f t="shared" si="1"/>
        <v>423.19999999999987</v>
      </c>
      <c r="AB24" s="100">
        <f>$G24*$BJ24</f>
        <v>35.266666666666666</v>
      </c>
      <c r="AC24" s="100">
        <f>$G24*$BJ24</f>
        <v>35.266666666666666</v>
      </c>
      <c r="AD24" s="100">
        <f>$G24*$BJ24</f>
        <v>35.266666666666666</v>
      </c>
      <c r="AE24" s="100">
        <f>$G24*$BJ24</f>
        <v>35.266666666666666</v>
      </c>
      <c r="AF24" s="100">
        <f>$G24*$BJ24</f>
        <v>35.266666666666666</v>
      </c>
      <c r="AG24" s="100">
        <f>$G24*$BJ24</f>
        <v>35.266666666666666</v>
      </c>
      <c r="AH24" s="100">
        <f>$G24*$BJ24</f>
        <v>35.266666666666666</v>
      </c>
      <c r="AI24" s="100">
        <f>$G24*$BJ24</f>
        <v>35.266666666666666</v>
      </c>
      <c r="AJ24" s="100">
        <f>$G24*$BJ24</f>
        <v>35.266666666666666</v>
      </c>
      <c r="AK24" s="100">
        <f>$G24*$BJ24</f>
        <v>35.266666666666666</v>
      </c>
      <c r="AL24" s="100">
        <f>$G24*$BJ24</f>
        <v>35.266666666666666</v>
      </c>
      <c r="AM24" s="100">
        <f>$G24*$BJ24</f>
        <v>35.266666666666666</v>
      </c>
      <c r="AN24" s="116">
        <f t="shared" si="3"/>
        <v>423.19999999999987</v>
      </c>
      <c r="AO24" s="100">
        <f>$G24*$BJ24</f>
        <v>35.266666666666666</v>
      </c>
      <c r="AP24" s="100">
        <f>$G24*$BJ24</f>
        <v>35.266666666666666</v>
      </c>
      <c r="AQ24" s="100">
        <f>$G24*$BJ24</f>
        <v>35.266666666666666</v>
      </c>
      <c r="AR24" s="100">
        <f>$G24*$BJ24</f>
        <v>35.266666666666666</v>
      </c>
      <c r="AS24" s="100">
        <f>$G24*$BJ24</f>
        <v>35.266666666666666</v>
      </c>
      <c r="AT24" s="100">
        <f>$G24*$BJ24</f>
        <v>35.266666666666666</v>
      </c>
      <c r="AU24" s="100">
        <f>$G24*$BJ24</f>
        <v>35.266666666666666</v>
      </c>
      <c r="AV24" s="100">
        <f>$G24*$BJ24</f>
        <v>35.266666666666666</v>
      </c>
      <c r="AW24" s="100">
        <f>$G24*$BJ24</f>
        <v>35.266666666666666</v>
      </c>
      <c r="AX24" s="100">
        <f>$G24*$BJ24</f>
        <v>35.266666666666666</v>
      </c>
      <c r="AY24" s="100">
        <f>$G24*$BJ24</f>
        <v>35.266666666666666</v>
      </c>
      <c r="AZ24" s="100">
        <f>$G24*$BJ24</f>
        <v>35.266666666666666</v>
      </c>
      <c r="BA24" s="116">
        <f t="shared" si="26"/>
        <v>423.19999999999987</v>
      </c>
      <c r="BB24" s="100">
        <f t="shared" si="31"/>
        <v>35.266666666666666</v>
      </c>
      <c r="BC24" s="100">
        <f>$G24*$BJ24</f>
        <v>35.266666666666666</v>
      </c>
      <c r="BD24" s="100">
        <f>$G24*$BJ24</f>
        <v>35.266666666666666</v>
      </c>
      <c r="BE24" s="100">
        <f>$G24*$BJ24</f>
        <v>35.266666666666666</v>
      </c>
      <c r="BF24" s="100">
        <f>$G24*$BJ24</f>
        <v>35.266666666666666</v>
      </c>
      <c r="BG24" s="100">
        <f>$G24*$BJ24</f>
        <v>35.266666666666666</v>
      </c>
      <c r="BH24" s="100">
        <f>$G24*$BJ24</f>
        <v>35.266666666666666</v>
      </c>
      <c r="BI24" s="116">
        <f t="shared" si="27"/>
        <v>246.86666666666662</v>
      </c>
      <c r="BJ24" s="83">
        <f t="shared" si="5"/>
        <v>8.3333333333333332E-3</v>
      </c>
      <c r="BK24" s="100">
        <f t="shared" si="32"/>
        <v>3914.5999999999995</v>
      </c>
    </row>
    <row r="25" spans="1:63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6"/>
        <v>1740.4</v>
      </c>
      <c r="H25" s="71">
        <v>0</v>
      </c>
      <c r="I25" s="71">
        <v>90.22</v>
      </c>
      <c r="J25" s="71">
        <f t="shared" si="8"/>
        <v>174.04000000000002</v>
      </c>
      <c r="K25" s="71">
        <f t="shared" si="9"/>
        <v>174.04000000000002</v>
      </c>
      <c r="L25" s="71">
        <f t="shared" si="10"/>
        <v>174.04000000000002</v>
      </c>
      <c r="M25" s="71">
        <f t="shared" si="11"/>
        <v>174.04000000000002</v>
      </c>
      <c r="N25" s="71">
        <f t="shared" si="12"/>
        <v>174.04000000000002</v>
      </c>
      <c r="O25" s="130">
        <f t="shared" si="13"/>
        <v>14.503333333333334</v>
      </c>
      <c r="P25" s="130">
        <f t="shared" si="14"/>
        <v>14.503333333333334</v>
      </c>
      <c r="Q25" s="130">
        <f t="shared" si="15"/>
        <v>14.503333333333334</v>
      </c>
      <c r="R25" s="130">
        <f t="shared" si="16"/>
        <v>14.503333333333334</v>
      </c>
      <c r="S25" s="130">
        <f t="shared" si="17"/>
        <v>14.503333333333334</v>
      </c>
      <c r="T25" s="130">
        <f t="shared" si="18"/>
        <v>14.503333333333334</v>
      </c>
      <c r="U25" s="130">
        <f t="shared" si="19"/>
        <v>14.503333333333334</v>
      </c>
      <c r="V25" s="130">
        <f t="shared" si="20"/>
        <v>14.503333333333334</v>
      </c>
      <c r="W25" s="130">
        <f t="shared" si="21"/>
        <v>14.503333333333334</v>
      </c>
      <c r="X25" s="130">
        <f t="shared" si="22"/>
        <v>14.503333333333334</v>
      </c>
      <c r="Y25" s="130">
        <f t="shared" si="23"/>
        <v>14.503333333333334</v>
      </c>
      <c r="Z25" s="130">
        <f t="shared" si="24"/>
        <v>14.503333333333334</v>
      </c>
      <c r="AA25" s="116">
        <f t="shared" si="1"/>
        <v>174.04</v>
      </c>
      <c r="AB25" s="100">
        <f>$G25*$BJ25</f>
        <v>14.503333333333334</v>
      </c>
      <c r="AC25" s="100">
        <f>$G25*$BJ25</f>
        <v>14.503333333333334</v>
      </c>
      <c r="AD25" s="100">
        <f>$G25*$BJ25</f>
        <v>14.503333333333334</v>
      </c>
      <c r="AE25" s="100">
        <f>$G25*$BJ25</f>
        <v>14.503333333333334</v>
      </c>
      <c r="AF25" s="100">
        <f>$G25*$BJ25</f>
        <v>14.503333333333334</v>
      </c>
      <c r="AG25" s="100">
        <f>$G25*$BJ25</f>
        <v>14.503333333333334</v>
      </c>
      <c r="AH25" s="100">
        <f>$G25*$BJ25</f>
        <v>14.503333333333334</v>
      </c>
      <c r="AI25" s="100">
        <f>$G25*$BJ25</f>
        <v>14.503333333333334</v>
      </c>
      <c r="AJ25" s="100">
        <f>$G25*$BJ25</f>
        <v>14.503333333333334</v>
      </c>
      <c r="AK25" s="100">
        <f>$G25*$BJ25</f>
        <v>14.503333333333334</v>
      </c>
      <c r="AL25" s="100">
        <f>$G25*$BJ25</f>
        <v>14.503333333333334</v>
      </c>
      <c r="AM25" s="100">
        <f>$G25*$BJ25</f>
        <v>14.503333333333334</v>
      </c>
      <c r="AN25" s="116">
        <f t="shared" si="3"/>
        <v>174.04</v>
      </c>
      <c r="AO25" s="100">
        <f>$G25*$BJ25</f>
        <v>14.503333333333334</v>
      </c>
      <c r="AP25" s="100">
        <f>$G25*$BJ25</f>
        <v>14.503333333333334</v>
      </c>
      <c r="AQ25" s="100">
        <f>$G25*$BJ25</f>
        <v>14.503333333333334</v>
      </c>
      <c r="AR25" s="100">
        <f>$G25*$BJ25</f>
        <v>14.503333333333334</v>
      </c>
      <c r="AS25" s="100">
        <f>$G25*$BJ25</f>
        <v>14.503333333333334</v>
      </c>
      <c r="AT25" s="100">
        <f>$G25*$BJ25</f>
        <v>14.503333333333334</v>
      </c>
      <c r="AU25" s="100">
        <f>$G25*$BJ25</f>
        <v>14.503333333333334</v>
      </c>
      <c r="AV25" s="100">
        <f>$G25*$BJ25</f>
        <v>14.503333333333334</v>
      </c>
      <c r="AW25" s="100">
        <f>$G25*$BJ25</f>
        <v>14.503333333333334</v>
      </c>
      <c r="AX25" s="100">
        <f>$G25*$BJ25</f>
        <v>14.503333333333334</v>
      </c>
      <c r="AY25" s="100">
        <f>$G25*$BJ25</f>
        <v>14.503333333333334</v>
      </c>
      <c r="AZ25" s="100">
        <f>$G25*$BJ25</f>
        <v>14.503333333333334</v>
      </c>
      <c r="BA25" s="116">
        <f t="shared" si="26"/>
        <v>174.04</v>
      </c>
      <c r="BB25" s="100">
        <f t="shared" si="31"/>
        <v>14.503333333333334</v>
      </c>
      <c r="BC25" s="100">
        <f>$G25*$BJ25</f>
        <v>14.503333333333334</v>
      </c>
      <c r="BD25" s="100">
        <f>$G25*$BJ25</f>
        <v>14.503333333333334</v>
      </c>
      <c r="BE25" s="100">
        <f>$G25*$BJ25</f>
        <v>14.503333333333334</v>
      </c>
      <c r="BF25" s="100">
        <f>$G25*$BJ25</f>
        <v>14.503333333333334</v>
      </c>
      <c r="BG25" s="100">
        <f>$G25*$BJ25</f>
        <v>14.503333333333334</v>
      </c>
      <c r="BH25" s="100">
        <f>$G25*$BJ25</f>
        <v>14.503333333333334</v>
      </c>
      <c r="BI25" s="116">
        <f t="shared" si="27"/>
        <v>101.52333333333333</v>
      </c>
      <c r="BJ25" s="83">
        <f t="shared" si="5"/>
        <v>8.3333333333333332E-3</v>
      </c>
      <c r="BK25" s="100">
        <f t="shared" si="32"/>
        <v>1584.0633333333333</v>
      </c>
    </row>
    <row r="26" spans="1:63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6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9"/>
        <v>164.8</v>
      </c>
      <c r="L26" s="71">
        <f t="shared" si="10"/>
        <v>164.8</v>
      </c>
      <c r="M26" s="71">
        <f t="shared" si="11"/>
        <v>164.8</v>
      </c>
      <c r="N26" s="71">
        <f t="shared" si="12"/>
        <v>164.8</v>
      </c>
      <c r="O26" s="130">
        <f t="shared" si="13"/>
        <v>13.733333333333333</v>
      </c>
      <c r="P26" s="130">
        <f t="shared" si="14"/>
        <v>13.733333333333333</v>
      </c>
      <c r="Q26" s="130">
        <f t="shared" si="15"/>
        <v>13.733333333333333</v>
      </c>
      <c r="R26" s="130">
        <f t="shared" si="16"/>
        <v>13.733333333333333</v>
      </c>
      <c r="S26" s="130">
        <f t="shared" si="17"/>
        <v>13.733333333333333</v>
      </c>
      <c r="T26" s="130">
        <f t="shared" si="18"/>
        <v>13.733333333333333</v>
      </c>
      <c r="U26" s="130">
        <f t="shared" si="19"/>
        <v>13.733333333333333</v>
      </c>
      <c r="V26" s="130">
        <f t="shared" si="20"/>
        <v>13.733333333333333</v>
      </c>
      <c r="W26" s="130">
        <f t="shared" si="21"/>
        <v>13.733333333333333</v>
      </c>
      <c r="X26" s="130">
        <f t="shared" si="22"/>
        <v>13.733333333333333</v>
      </c>
      <c r="Y26" s="130">
        <f t="shared" si="23"/>
        <v>13.733333333333333</v>
      </c>
      <c r="Z26" s="130">
        <f t="shared" si="24"/>
        <v>13.733333333333333</v>
      </c>
      <c r="AA26" s="116">
        <f t="shared" si="1"/>
        <v>164.79999999999995</v>
      </c>
      <c r="AB26" s="100">
        <f>$G26*$BJ26</f>
        <v>13.733333333333333</v>
      </c>
      <c r="AC26" s="100">
        <f>$G26*$BJ26</f>
        <v>13.733333333333333</v>
      </c>
      <c r="AD26" s="100">
        <f>$G26*$BJ26</f>
        <v>13.733333333333333</v>
      </c>
      <c r="AE26" s="100">
        <f>$G26*$BJ26</f>
        <v>13.733333333333333</v>
      </c>
      <c r="AF26" s="100">
        <f>$G26*$BJ26</f>
        <v>13.733333333333333</v>
      </c>
      <c r="AG26" s="100">
        <f>$G26*$BJ26</f>
        <v>13.733333333333333</v>
      </c>
      <c r="AH26" s="100">
        <f>$G26*$BJ26</f>
        <v>13.733333333333333</v>
      </c>
      <c r="AI26" s="100">
        <f>$G26*$BJ26</f>
        <v>13.733333333333333</v>
      </c>
      <c r="AJ26" s="100">
        <f>$G26*$BJ26</f>
        <v>13.733333333333333</v>
      </c>
      <c r="AK26" s="100">
        <f>$G26*$BJ26</f>
        <v>13.733333333333333</v>
      </c>
      <c r="AL26" s="100">
        <f>$G26*$BJ26</f>
        <v>13.733333333333333</v>
      </c>
      <c r="AM26" s="100">
        <f>$G26*$BJ26</f>
        <v>13.733333333333333</v>
      </c>
      <c r="AN26" s="116">
        <f t="shared" si="3"/>
        <v>164.79999999999995</v>
      </c>
      <c r="AO26" s="100">
        <f>$G26*$BJ26</f>
        <v>13.733333333333333</v>
      </c>
      <c r="AP26" s="100">
        <f>$G26*$BJ26</f>
        <v>13.733333333333333</v>
      </c>
      <c r="AQ26" s="100">
        <f>$G26*$BJ26</f>
        <v>13.733333333333333</v>
      </c>
      <c r="AR26" s="100">
        <f>$G26*$BJ26</f>
        <v>13.733333333333333</v>
      </c>
      <c r="AS26" s="100">
        <f>$G26*$BJ26</f>
        <v>13.733333333333333</v>
      </c>
      <c r="AT26" s="100">
        <f>$G26*$BJ26</f>
        <v>13.733333333333333</v>
      </c>
      <c r="AU26" s="100">
        <f>$G26*$BJ26</f>
        <v>13.733333333333333</v>
      </c>
      <c r="AV26" s="100">
        <f>$G26*$BJ26</f>
        <v>13.733333333333333</v>
      </c>
      <c r="AW26" s="100">
        <f>$G26*$BJ26</f>
        <v>13.733333333333333</v>
      </c>
      <c r="AX26" s="100">
        <f>$G26*$BJ26</f>
        <v>13.733333333333333</v>
      </c>
      <c r="AY26" s="100">
        <f>$G26*$BJ26</f>
        <v>13.733333333333333</v>
      </c>
      <c r="AZ26" s="100">
        <f>$G26*$BJ26</f>
        <v>13.733333333333333</v>
      </c>
      <c r="BA26" s="116">
        <f t="shared" si="26"/>
        <v>164.79999999999995</v>
      </c>
      <c r="BB26" s="100">
        <f t="shared" si="31"/>
        <v>13.733333333333333</v>
      </c>
      <c r="BC26" s="100">
        <f>$G26*$BJ26</f>
        <v>13.733333333333333</v>
      </c>
      <c r="BD26" s="100">
        <f>$G26*$BJ26</f>
        <v>13.733333333333333</v>
      </c>
      <c r="BE26" s="100">
        <f>$G26*$BJ26</f>
        <v>13.733333333333333</v>
      </c>
      <c r="BF26" s="100">
        <f>$G26*$BJ26</f>
        <v>13.733333333333333</v>
      </c>
      <c r="BG26" s="100">
        <f>$G26*$BJ26</f>
        <v>13.733333333333333</v>
      </c>
      <c r="BH26" s="100">
        <f>$G26*$BJ26</f>
        <v>13.733333333333333</v>
      </c>
      <c r="BI26" s="116">
        <f t="shared" si="27"/>
        <v>96.133333333333326</v>
      </c>
      <c r="BJ26" s="83">
        <f t="shared" si="5"/>
        <v>8.3333333333333332E-3</v>
      </c>
      <c r="BK26" s="100">
        <f t="shared" si="32"/>
        <v>1400.7999999999997</v>
      </c>
    </row>
    <row r="27" spans="1:63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6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9"/>
        <v>199.20000000000002</v>
      </c>
      <c r="L27" s="71">
        <f t="shared" si="10"/>
        <v>199.20000000000002</v>
      </c>
      <c r="M27" s="71">
        <f t="shared" si="11"/>
        <v>199.20000000000002</v>
      </c>
      <c r="N27" s="71">
        <f t="shared" si="12"/>
        <v>199.20000000000002</v>
      </c>
      <c r="O27" s="130">
        <f t="shared" si="13"/>
        <v>16.600000000000001</v>
      </c>
      <c r="P27" s="130">
        <f t="shared" si="14"/>
        <v>16.600000000000001</v>
      </c>
      <c r="Q27" s="130">
        <f t="shared" si="15"/>
        <v>16.600000000000001</v>
      </c>
      <c r="R27" s="130">
        <f t="shared" si="16"/>
        <v>16.600000000000001</v>
      </c>
      <c r="S27" s="130">
        <f t="shared" si="17"/>
        <v>16.600000000000001</v>
      </c>
      <c r="T27" s="130">
        <f t="shared" si="18"/>
        <v>16.600000000000001</v>
      </c>
      <c r="U27" s="130">
        <f t="shared" si="19"/>
        <v>16.600000000000001</v>
      </c>
      <c r="V27" s="130">
        <f t="shared" si="20"/>
        <v>16.600000000000001</v>
      </c>
      <c r="W27" s="130">
        <f t="shared" si="21"/>
        <v>16.600000000000001</v>
      </c>
      <c r="X27" s="130">
        <f t="shared" si="22"/>
        <v>16.600000000000001</v>
      </c>
      <c r="Y27" s="130">
        <f t="shared" si="23"/>
        <v>16.600000000000001</v>
      </c>
      <c r="Z27" s="130">
        <f t="shared" si="24"/>
        <v>16.600000000000001</v>
      </c>
      <c r="AA27" s="116">
        <f t="shared" si="1"/>
        <v>199.19999999999996</v>
      </c>
      <c r="AB27" s="100">
        <f>$G27*$BJ27</f>
        <v>16.600000000000001</v>
      </c>
      <c r="AC27" s="100">
        <f>$G27*$BJ27</f>
        <v>16.600000000000001</v>
      </c>
      <c r="AD27" s="100">
        <f>$G27*$BJ27</f>
        <v>16.600000000000001</v>
      </c>
      <c r="AE27" s="100">
        <f>$G27*$BJ27</f>
        <v>16.600000000000001</v>
      </c>
      <c r="AF27" s="100">
        <f>$G27*$BJ27</f>
        <v>16.600000000000001</v>
      </c>
      <c r="AG27" s="100">
        <f>$G27*$BJ27</f>
        <v>16.600000000000001</v>
      </c>
      <c r="AH27" s="100">
        <f>$G27*$BJ27</f>
        <v>16.600000000000001</v>
      </c>
      <c r="AI27" s="100">
        <f>$G27*$BJ27</f>
        <v>16.600000000000001</v>
      </c>
      <c r="AJ27" s="100">
        <f>$G27*$BJ27</f>
        <v>16.600000000000001</v>
      </c>
      <c r="AK27" s="100">
        <f>$G27*$BJ27</f>
        <v>16.600000000000001</v>
      </c>
      <c r="AL27" s="100">
        <f>$G27*$BJ27</f>
        <v>16.600000000000001</v>
      </c>
      <c r="AM27" s="100">
        <f>$G27*$BJ27</f>
        <v>16.600000000000001</v>
      </c>
      <c r="AN27" s="116">
        <f t="shared" si="3"/>
        <v>199.19999999999996</v>
      </c>
      <c r="AO27" s="100">
        <f>$G27*$BJ27</f>
        <v>16.600000000000001</v>
      </c>
      <c r="AP27" s="100">
        <f>$G27*$BJ27</f>
        <v>16.600000000000001</v>
      </c>
      <c r="AQ27" s="100">
        <f>$G27*$BJ27</f>
        <v>16.600000000000001</v>
      </c>
      <c r="AR27" s="100">
        <f>$G27*$BJ27</f>
        <v>16.600000000000001</v>
      </c>
      <c r="AS27" s="100">
        <f>$G27*$BJ27</f>
        <v>16.600000000000001</v>
      </c>
      <c r="AT27" s="100">
        <f>$G27*$BJ27</f>
        <v>16.600000000000001</v>
      </c>
      <c r="AU27" s="100">
        <f>$G27*$BJ27</f>
        <v>16.600000000000001</v>
      </c>
      <c r="AV27" s="100">
        <f>$G27*$BJ27</f>
        <v>16.600000000000001</v>
      </c>
      <c r="AW27" s="100">
        <f>$G27*$BJ27</f>
        <v>16.600000000000001</v>
      </c>
      <c r="AX27" s="100">
        <f>$G27*$BJ27</f>
        <v>16.600000000000001</v>
      </c>
      <c r="AY27" s="100">
        <f>$G27*$BJ27</f>
        <v>16.600000000000001</v>
      </c>
      <c r="AZ27" s="100">
        <f>$G27*$BJ27</f>
        <v>16.600000000000001</v>
      </c>
      <c r="BA27" s="116">
        <f t="shared" si="26"/>
        <v>199.19999999999996</v>
      </c>
      <c r="BB27" s="100">
        <f t="shared" si="31"/>
        <v>16.600000000000001</v>
      </c>
      <c r="BC27" s="100">
        <f>$G27*$BJ27</f>
        <v>16.600000000000001</v>
      </c>
      <c r="BD27" s="100">
        <f>$G27*$BJ27</f>
        <v>16.600000000000001</v>
      </c>
      <c r="BE27" s="100">
        <f>$G27*$BJ27</f>
        <v>16.600000000000001</v>
      </c>
      <c r="BF27" s="100">
        <f>$G27*$BJ27</f>
        <v>16.600000000000001</v>
      </c>
      <c r="BG27" s="100">
        <f>$G27*$BJ27</f>
        <v>16.600000000000001</v>
      </c>
      <c r="BH27" s="100">
        <f>$G27*$BJ27</f>
        <v>16.600000000000001</v>
      </c>
      <c r="BI27" s="116">
        <f t="shared" si="27"/>
        <v>116.19999999999999</v>
      </c>
      <c r="BJ27" s="83">
        <f t="shared" si="5"/>
        <v>8.3333333333333332E-3</v>
      </c>
      <c r="BK27" s="100">
        <f t="shared" si="32"/>
        <v>1577.0000000000002</v>
      </c>
    </row>
    <row r="28" spans="1:63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6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10"/>
        <v>41.088000000000008</v>
      </c>
      <c r="M28" s="71">
        <f t="shared" si="11"/>
        <v>41.088000000000008</v>
      </c>
      <c r="N28" s="71">
        <f t="shared" si="12"/>
        <v>41.088000000000008</v>
      </c>
      <c r="O28" s="130">
        <f t="shared" si="13"/>
        <v>3.4240000000000004</v>
      </c>
      <c r="P28" s="130">
        <f t="shared" si="14"/>
        <v>3.4240000000000004</v>
      </c>
      <c r="Q28" s="130">
        <f t="shared" si="15"/>
        <v>3.4240000000000004</v>
      </c>
      <c r="R28" s="130">
        <f t="shared" si="16"/>
        <v>3.4240000000000004</v>
      </c>
      <c r="S28" s="130">
        <f t="shared" si="17"/>
        <v>3.4240000000000004</v>
      </c>
      <c r="T28" s="130">
        <f t="shared" si="18"/>
        <v>3.4240000000000004</v>
      </c>
      <c r="U28" s="130">
        <f t="shared" si="19"/>
        <v>3.4240000000000004</v>
      </c>
      <c r="V28" s="130">
        <f t="shared" si="20"/>
        <v>3.4240000000000004</v>
      </c>
      <c r="W28" s="130">
        <f t="shared" si="21"/>
        <v>3.4240000000000004</v>
      </c>
      <c r="X28" s="130">
        <f t="shared" si="22"/>
        <v>3.4240000000000004</v>
      </c>
      <c r="Y28" s="130">
        <f t="shared" si="23"/>
        <v>3.4240000000000004</v>
      </c>
      <c r="Z28" s="130">
        <f t="shared" si="24"/>
        <v>3.4240000000000004</v>
      </c>
      <c r="AA28" s="116">
        <f t="shared" si="1"/>
        <v>41.088000000000001</v>
      </c>
      <c r="AB28" s="100">
        <f>$G28*$BJ28</f>
        <v>3.4240000000000004</v>
      </c>
      <c r="AC28" s="100">
        <f>$G28*$BJ28</f>
        <v>3.4240000000000004</v>
      </c>
      <c r="AD28" s="100">
        <f>$G28*$BJ28</f>
        <v>3.4240000000000004</v>
      </c>
      <c r="AE28" s="100">
        <f>$G28*$BJ28</f>
        <v>3.4240000000000004</v>
      </c>
      <c r="AF28" s="100">
        <f>$G28*$BJ28</f>
        <v>3.4240000000000004</v>
      </c>
      <c r="AG28" s="100">
        <f>$G28*$BJ28</f>
        <v>3.4240000000000004</v>
      </c>
      <c r="AH28" s="100">
        <f>$G28*$BJ28</f>
        <v>3.4240000000000004</v>
      </c>
      <c r="AI28" s="100">
        <f>$G28*$BJ28</f>
        <v>3.4240000000000004</v>
      </c>
      <c r="AJ28" s="100">
        <f>$G28*$BJ28</f>
        <v>3.4240000000000004</v>
      </c>
      <c r="AK28" s="100">
        <f>$G28*$BJ28</f>
        <v>3.4240000000000004</v>
      </c>
      <c r="AL28" s="100">
        <f>$G28*$BJ28</f>
        <v>3.4240000000000004</v>
      </c>
      <c r="AM28" s="100">
        <f>$G28*$BJ28</f>
        <v>3.4240000000000004</v>
      </c>
      <c r="AN28" s="116">
        <f t="shared" si="3"/>
        <v>41.088000000000001</v>
      </c>
      <c r="AO28" s="100">
        <f>$G28*$BJ28</f>
        <v>3.4240000000000004</v>
      </c>
      <c r="AP28" s="100">
        <f>$G28*$BJ28</f>
        <v>3.4240000000000004</v>
      </c>
      <c r="AQ28" s="100">
        <f>$G28*$BJ28</f>
        <v>3.4240000000000004</v>
      </c>
      <c r="AR28" s="100">
        <f>$G28*$BJ28</f>
        <v>3.4240000000000004</v>
      </c>
      <c r="AS28" s="100">
        <f>$G28*$BJ28</f>
        <v>3.4240000000000004</v>
      </c>
      <c r="AT28" s="100">
        <f>$G28*$BJ28</f>
        <v>3.4240000000000004</v>
      </c>
      <c r="AU28" s="100">
        <f>$G28*$BJ28</f>
        <v>3.4240000000000004</v>
      </c>
      <c r="AV28" s="100">
        <f>$G28*$BJ28</f>
        <v>3.4240000000000004</v>
      </c>
      <c r="AW28" s="100">
        <f>$G28*$BJ28</f>
        <v>3.4240000000000004</v>
      </c>
      <c r="AX28" s="100">
        <f>$G28*$BJ28</f>
        <v>3.4240000000000004</v>
      </c>
      <c r="AY28" s="100">
        <f>$G28*$BJ28</f>
        <v>3.4240000000000004</v>
      </c>
      <c r="AZ28" s="100">
        <f>$G28*$BJ28</f>
        <v>3.4240000000000004</v>
      </c>
      <c r="BA28" s="116">
        <f t="shared" si="26"/>
        <v>41.088000000000001</v>
      </c>
      <c r="BB28" s="100">
        <f t="shared" si="31"/>
        <v>3.4240000000000004</v>
      </c>
      <c r="BC28" s="100">
        <f>$G28*$BJ28</f>
        <v>3.4240000000000004</v>
      </c>
      <c r="BD28" s="100">
        <f>$G28*$BJ28</f>
        <v>3.4240000000000004</v>
      </c>
      <c r="BE28" s="100">
        <f>$G28*$BJ28</f>
        <v>3.4240000000000004</v>
      </c>
      <c r="BF28" s="100">
        <f>$G28*$BJ28</f>
        <v>3.4240000000000004</v>
      </c>
      <c r="BG28" s="100">
        <f>$G28*$BJ28</f>
        <v>3.4240000000000004</v>
      </c>
      <c r="BH28" s="100">
        <f>$G28*$BJ28</f>
        <v>3.4240000000000004</v>
      </c>
      <c r="BI28" s="116">
        <f t="shared" si="27"/>
        <v>23.968</v>
      </c>
      <c r="BJ28" s="83">
        <f t="shared" si="5"/>
        <v>8.3333333333333332E-3</v>
      </c>
      <c r="BK28" s="100">
        <f t="shared" si="32"/>
        <v>277.34399999999999</v>
      </c>
    </row>
    <row r="29" spans="1:63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33">((G29*10%)/12)*11</f>
        <v>30.362933333333334</v>
      </c>
      <c r="N29" s="71">
        <f t="shared" si="12"/>
        <v>33.123200000000004</v>
      </c>
      <c r="O29" s="130">
        <f t="shared" si="13"/>
        <v>2.7602666666666669</v>
      </c>
      <c r="P29" s="130">
        <f t="shared" si="14"/>
        <v>2.7602666666666669</v>
      </c>
      <c r="Q29" s="130">
        <f t="shared" si="15"/>
        <v>2.7602666666666669</v>
      </c>
      <c r="R29" s="130">
        <f t="shared" si="16"/>
        <v>2.7602666666666669</v>
      </c>
      <c r="S29" s="130">
        <f t="shared" si="17"/>
        <v>2.7602666666666669</v>
      </c>
      <c r="T29" s="130">
        <f t="shared" si="18"/>
        <v>2.7602666666666669</v>
      </c>
      <c r="U29" s="130">
        <f t="shared" si="19"/>
        <v>2.7602666666666669</v>
      </c>
      <c r="V29" s="130">
        <f t="shared" si="20"/>
        <v>2.7602666666666669</v>
      </c>
      <c r="W29" s="130">
        <f t="shared" si="21"/>
        <v>2.7602666666666669</v>
      </c>
      <c r="X29" s="130">
        <f t="shared" si="22"/>
        <v>2.7602666666666669</v>
      </c>
      <c r="Y29" s="130">
        <f t="shared" si="23"/>
        <v>2.7602666666666669</v>
      </c>
      <c r="Z29" s="130">
        <f t="shared" si="24"/>
        <v>2.7602666666666669</v>
      </c>
      <c r="AA29" s="116">
        <f t="shared" si="1"/>
        <v>33.123200000000004</v>
      </c>
      <c r="AB29" s="100">
        <f>$G29*$BJ29</f>
        <v>2.7602666666666669</v>
      </c>
      <c r="AC29" s="100">
        <f>$G29*$BJ29</f>
        <v>2.7602666666666669</v>
      </c>
      <c r="AD29" s="100">
        <f>$G29*$BJ29</f>
        <v>2.7602666666666669</v>
      </c>
      <c r="AE29" s="100">
        <f>$G29*$BJ29</f>
        <v>2.7602666666666669</v>
      </c>
      <c r="AF29" s="100">
        <f>$G29*$BJ29</f>
        <v>2.7602666666666669</v>
      </c>
      <c r="AG29" s="100">
        <f>$G29*$BJ29</f>
        <v>2.7602666666666669</v>
      </c>
      <c r="AH29" s="100">
        <f>$G29*$BJ29</f>
        <v>2.7602666666666669</v>
      </c>
      <c r="AI29" s="100">
        <f>$G29*$BJ29</f>
        <v>2.7602666666666669</v>
      </c>
      <c r="AJ29" s="100">
        <f>$G29*$BJ29</f>
        <v>2.7602666666666669</v>
      </c>
      <c r="AK29" s="100">
        <f>$G29*$BJ29</f>
        <v>2.7602666666666669</v>
      </c>
      <c r="AL29" s="100">
        <f>$G29*$BJ29</f>
        <v>2.7602666666666669</v>
      </c>
      <c r="AM29" s="100">
        <f>$G29*$BJ29</f>
        <v>2.7602666666666669</v>
      </c>
      <c r="AN29" s="116">
        <f t="shared" si="3"/>
        <v>33.123200000000004</v>
      </c>
      <c r="AO29" s="100">
        <f>$G29*$BJ29</f>
        <v>2.7602666666666669</v>
      </c>
      <c r="AP29" s="100">
        <f>$G29*$BJ29</f>
        <v>2.7602666666666669</v>
      </c>
      <c r="AQ29" s="100">
        <f>$G29*$BJ29</f>
        <v>2.7602666666666669</v>
      </c>
      <c r="AR29" s="100">
        <f>$G29*$BJ29</f>
        <v>2.7602666666666669</v>
      </c>
      <c r="AS29" s="100">
        <f>$G29*$BJ29</f>
        <v>2.7602666666666669</v>
      </c>
      <c r="AT29" s="100">
        <f>$G29*$BJ29</f>
        <v>2.7602666666666669</v>
      </c>
      <c r="AU29" s="100">
        <f>$G29*$BJ29</f>
        <v>2.7602666666666669</v>
      </c>
      <c r="AV29" s="100">
        <f>$G29*$BJ29</f>
        <v>2.7602666666666669</v>
      </c>
      <c r="AW29" s="100">
        <f>$G29*$BJ29</f>
        <v>2.7602666666666669</v>
      </c>
      <c r="AX29" s="100">
        <f>$G29*$BJ29</f>
        <v>2.7602666666666669</v>
      </c>
      <c r="AY29" s="100">
        <f>$G29*$BJ29</f>
        <v>2.7602666666666669</v>
      </c>
      <c r="AZ29" s="100">
        <f>$G29*$BJ29</f>
        <v>2.7602666666666669</v>
      </c>
      <c r="BA29" s="116">
        <f t="shared" si="26"/>
        <v>33.123200000000004</v>
      </c>
      <c r="BB29" s="100">
        <f t="shared" si="31"/>
        <v>2.7602666666666669</v>
      </c>
      <c r="BC29" s="100">
        <f>$G29*$BJ29</f>
        <v>2.7602666666666669</v>
      </c>
      <c r="BD29" s="100">
        <f>$G29*$BJ29</f>
        <v>2.7602666666666669</v>
      </c>
      <c r="BE29" s="100">
        <f>$G29*$BJ29</f>
        <v>2.7602666666666669</v>
      </c>
      <c r="BF29" s="100">
        <f>$G29*$BJ29</f>
        <v>2.7602666666666669</v>
      </c>
      <c r="BG29" s="100">
        <f>$G29*$BJ29</f>
        <v>2.7602666666666669</v>
      </c>
      <c r="BH29" s="100">
        <f>$G29*$BJ29</f>
        <v>2.7602666666666669</v>
      </c>
      <c r="BI29" s="116">
        <f t="shared" si="27"/>
        <v>19.321866666666669</v>
      </c>
      <c r="BJ29" s="83">
        <f t="shared" si="5"/>
        <v>8.3333333333333332E-3</v>
      </c>
      <c r="BK29" s="100">
        <f t="shared" si="32"/>
        <v>182.17760000000001</v>
      </c>
    </row>
    <row r="30" spans="1:63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34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3"/>
        <v>30.362933333333334</v>
      </c>
      <c r="N30" s="71">
        <f t="shared" si="12"/>
        <v>33.123200000000004</v>
      </c>
      <c r="O30" s="130">
        <f t="shared" si="13"/>
        <v>2.7602666666666669</v>
      </c>
      <c r="P30" s="130">
        <f t="shared" si="14"/>
        <v>2.7602666666666669</v>
      </c>
      <c r="Q30" s="130">
        <f t="shared" si="15"/>
        <v>2.7602666666666669</v>
      </c>
      <c r="R30" s="130">
        <f t="shared" si="16"/>
        <v>2.7602666666666669</v>
      </c>
      <c r="S30" s="130">
        <f t="shared" si="17"/>
        <v>2.7602666666666669</v>
      </c>
      <c r="T30" s="130">
        <f t="shared" si="18"/>
        <v>2.7602666666666669</v>
      </c>
      <c r="U30" s="130">
        <f t="shared" si="19"/>
        <v>2.7602666666666669</v>
      </c>
      <c r="V30" s="130">
        <f t="shared" si="20"/>
        <v>2.7602666666666669</v>
      </c>
      <c r="W30" s="130">
        <f t="shared" si="21"/>
        <v>2.7602666666666669</v>
      </c>
      <c r="X30" s="130">
        <f t="shared" si="22"/>
        <v>2.7602666666666669</v>
      </c>
      <c r="Y30" s="130">
        <f t="shared" si="23"/>
        <v>2.7602666666666669</v>
      </c>
      <c r="Z30" s="130">
        <f t="shared" si="24"/>
        <v>2.7602666666666669</v>
      </c>
      <c r="AA30" s="116">
        <f t="shared" si="1"/>
        <v>33.123200000000004</v>
      </c>
      <c r="AB30" s="100">
        <f>$G30*$BJ30</f>
        <v>2.7602666666666669</v>
      </c>
      <c r="AC30" s="100">
        <f>$G30*$BJ30</f>
        <v>2.7602666666666669</v>
      </c>
      <c r="AD30" s="100">
        <f>$G30*$BJ30</f>
        <v>2.7602666666666669</v>
      </c>
      <c r="AE30" s="100">
        <f>$G30*$BJ30</f>
        <v>2.7602666666666669</v>
      </c>
      <c r="AF30" s="100">
        <f>$G30*$BJ30</f>
        <v>2.7602666666666669</v>
      </c>
      <c r="AG30" s="100">
        <f>$G30*$BJ30</f>
        <v>2.7602666666666669</v>
      </c>
      <c r="AH30" s="100">
        <f>$G30*$BJ30</f>
        <v>2.7602666666666669</v>
      </c>
      <c r="AI30" s="100">
        <f>$G30*$BJ30</f>
        <v>2.7602666666666669</v>
      </c>
      <c r="AJ30" s="100">
        <f>$G30*$BJ30</f>
        <v>2.7602666666666669</v>
      </c>
      <c r="AK30" s="100">
        <f>$G30*$BJ30</f>
        <v>2.7602666666666669</v>
      </c>
      <c r="AL30" s="100">
        <f>$G30*$BJ30</f>
        <v>2.7602666666666669</v>
      </c>
      <c r="AM30" s="100">
        <f>$G30*$BJ30</f>
        <v>2.7602666666666669</v>
      </c>
      <c r="AN30" s="116">
        <f t="shared" si="3"/>
        <v>33.123200000000004</v>
      </c>
      <c r="AO30" s="100">
        <f>$G30*$BJ30</f>
        <v>2.7602666666666669</v>
      </c>
      <c r="AP30" s="100">
        <f>$G30*$BJ30</f>
        <v>2.7602666666666669</v>
      </c>
      <c r="AQ30" s="100">
        <f>$G30*$BJ30</f>
        <v>2.7602666666666669</v>
      </c>
      <c r="AR30" s="100">
        <f>$G30*$BJ30</f>
        <v>2.7602666666666669</v>
      </c>
      <c r="AS30" s="100">
        <f>$G30*$BJ30</f>
        <v>2.7602666666666669</v>
      </c>
      <c r="AT30" s="100">
        <f>$G30*$BJ30</f>
        <v>2.7602666666666669</v>
      </c>
      <c r="AU30" s="100">
        <f>$G30*$BJ30</f>
        <v>2.7602666666666669</v>
      </c>
      <c r="AV30" s="100">
        <f>$G30*$BJ30</f>
        <v>2.7602666666666669</v>
      </c>
      <c r="AW30" s="100">
        <f>$G30*$BJ30</f>
        <v>2.7602666666666669</v>
      </c>
      <c r="AX30" s="100">
        <f>$G30*$BJ30</f>
        <v>2.7602666666666669</v>
      </c>
      <c r="AY30" s="100">
        <f>$G30*$BJ30</f>
        <v>2.7602666666666669</v>
      </c>
      <c r="AZ30" s="100">
        <f>$G30*$BJ30</f>
        <v>2.7602666666666669</v>
      </c>
      <c r="BA30" s="116">
        <f t="shared" si="26"/>
        <v>33.123200000000004</v>
      </c>
      <c r="BB30" s="100">
        <f t="shared" si="31"/>
        <v>2.7602666666666669</v>
      </c>
      <c r="BC30" s="100">
        <f>$G30*$BJ30</f>
        <v>2.7602666666666669</v>
      </c>
      <c r="BD30" s="100">
        <f>$G30*$BJ30</f>
        <v>2.7602666666666669</v>
      </c>
      <c r="BE30" s="100">
        <f>$G30*$BJ30</f>
        <v>2.7602666666666669</v>
      </c>
      <c r="BF30" s="100">
        <f>$G30*$BJ30</f>
        <v>2.7602666666666669</v>
      </c>
      <c r="BG30" s="100">
        <f>$G30*$BJ30</f>
        <v>2.7602666666666669</v>
      </c>
      <c r="BH30" s="100">
        <f>$G30*$BJ30</f>
        <v>2.7602666666666669</v>
      </c>
      <c r="BI30" s="116">
        <f t="shared" si="27"/>
        <v>19.321866666666669</v>
      </c>
      <c r="BJ30" s="83">
        <f t="shared" si="5"/>
        <v>8.3333333333333332E-3</v>
      </c>
      <c r="BK30" s="100">
        <f t="shared" si="32"/>
        <v>182.17760000000001</v>
      </c>
    </row>
    <row r="31" spans="1:63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34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3"/>
        <v>56.39553333333334</v>
      </c>
      <c r="N31" s="71">
        <f t="shared" si="12"/>
        <v>61.522400000000005</v>
      </c>
      <c r="O31" s="130">
        <f t="shared" si="13"/>
        <v>5.1268666666666673</v>
      </c>
      <c r="P31" s="130">
        <f t="shared" si="14"/>
        <v>5.1268666666666673</v>
      </c>
      <c r="Q31" s="130">
        <f t="shared" si="15"/>
        <v>5.1268666666666673</v>
      </c>
      <c r="R31" s="130">
        <f t="shared" si="16"/>
        <v>5.1268666666666673</v>
      </c>
      <c r="S31" s="130">
        <f t="shared" si="17"/>
        <v>5.1268666666666673</v>
      </c>
      <c r="T31" s="130">
        <f t="shared" si="18"/>
        <v>5.1268666666666673</v>
      </c>
      <c r="U31" s="130">
        <f t="shared" si="19"/>
        <v>5.1268666666666673</v>
      </c>
      <c r="V31" s="130">
        <f t="shared" si="20"/>
        <v>5.1268666666666673</v>
      </c>
      <c r="W31" s="130">
        <f t="shared" si="21"/>
        <v>5.1268666666666673</v>
      </c>
      <c r="X31" s="130">
        <f t="shared" si="22"/>
        <v>5.1268666666666673</v>
      </c>
      <c r="Y31" s="130">
        <f t="shared" si="23"/>
        <v>5.1268666666666673</v>
      </c>
      <c r="Z31" s="130">
        <f t="shared" si="24"/>
        <v>5.1268666666666673</v>
      </c>
      <c r="AA31" s="116">
        <f t="shared" si="1"/>
        <v>61.522399999999998</v>
      </c>
      <c r="AB31" s="100">
        <f>$G31*$BJ31</f>
        <v>5.1268666666666673</v>
      </c>
      <c r="AC31" s="100">
        <f>$G31*$BJ31</f>
        <v>5.1268666666666673</v>
      </c>
      <c r="AD31" s="100">
        <f>$G31*$BJ31</f>
        <v>5.1268666666666673</v>
      </c>
      <c r="AE31" s="100">
        <f>$G31*$BJ31</f>
        <v>5.1268666666666673</v>
      </c>
      <c r="AF31" s="100">
        <f>$G31*$BJ31</f>
        <v>5.1268666666666673</v>
      </c>
      <c r="AG31" s="100">
        <f>$G31*$BJ31</f>
        <v>5.1268666666666673</v>
      </c>
      <c r="AH31" s="100">
        <f>$G31*$BJ31</f>
        <v>5.1268666666666673</v>
      </c>
      <c r="AI31" s="100">
        <f>$G31*$BJ31</f>
        <v>5.1268666666666673</v>
      </c>
      <c r="AJ31" s="100">
        <f>$G31*$BJ31</f>
        <v>5.1268666666666673</v>
      </c>
      <c r="AK31" s="100">
        <f>$G31*$BJ31</f>
        <v>5.1268666666666673</v>
      </c>
      <c r="AL31" s="100">
        <f>$G31*$BJ31</f>
        <v>5.1268666666666673</v>
      </c>
      <c r="AM31" s="100">
        <f>$G31*$BJ31</f>
        <v>5.1268666666666673</v>
      </c>
      <c r="AN31" s="116">
        <f t="shared" si="3"/>
        <v>61.522399999999998</v>
      </c>
      <c r="AO31" s="100">
        <f>$G31*$BJ31</f>
        <v>5.1268666666666673</v>
      </c>
      <c r="AP31" s="100">
        <f>$G31*$BJ31</f>
        <v>5.1268666666666673</v>
      </c>
      <c r="AQ31" s="100">
        <f>$G31*$BJ31</f>
        <v>5.1268666666666673</v>
      </c>
      <c r="AR31" s="100">
        <f>$G31*$BJ31</f>
        <v>5.1268666666666673</v>
      </c>
      <c r="AS31" s="100">
        <f>$G31*$BJ31</f>
        <v>5.1268666666666673</v>
      </c>
      <c r="AT31" s="100">
        <f>$G31*$BJ31</f>
        <v>5.1268666666666673</v>
      </c>
      <c r="AU31" s="100">
        <f>$G31*$BJ31</f>
        <v>5.1268666666666673</v>
      </c>
      <c r="AV31" s="100">
        <f>$G31*$BJ31</f>
        <v>5.1268666666666673</v>
      </c>
      <c r="AW31" s="100">
        <f>$G31*$BJ31</f>
        <v>5.1268666666666673</v>
      </c>
      <c r="AX31" s="100">
        <f>$G31*$BJ31</f>
        <v>5.1268666666666673</v>
      </c>
      <c r="AY31" s="100">
        <f>$G31*$BJ31</f>
        <v>5.1268666666666673</v>
      </c>
      <c r="AZ31" s="100">
        <f>$G31*$BJ31</f>
        <v>5.1268666666666673</v>
      </c>
      <c r="BA31" s="116">
        <f t="shared" si="26"/>
        <v>61.522399999999998</v>
      </c>
      <c r="BB31" s="100">
        <f t="shared" si="31"/>
        <v>5.1268666666666673</v>
      </c>
      <c r="BC31" s="100">
        <f>$G31*$BJ31</f>
        <v>5.1268666666666673</v>
      </c>
      <c r="BD31" s="100">
        <f>$G31*$BJ31</f>
        <v>5.1268666666666673</v>
      </c>
      <c r="BE31" s="100">
        <f>$G31*$BJ31</f>
        <v>5.1268666666666673</v>
      </c>
      <c r="BF31" s="100">
        <f>$G31*$BJ31</f>
        <v>5.1268666666666673</v>
      </c>
      <c r="BG31" s="100">
        <f>$G31*$BJ31</f>
        <v>5.1268666666666673</v>
      </c>
      <c r="BH31" s="100">
        <f>$G31*$BJ31</f>
        <v>5.1268666666666673</v>
      </c>
      <c r="BI31" s="116">
        <f t="shared" si="27"/>
        <v>35.888066666666674</v>
      </c>
      <c r="BJ31" s="83">
        <f t="shared" si="5"/>
        <v>8.3333333333333332E-3</v>
      </c>
      <c r="BK31" s="100">
        <f t="shared" si="32"/>
        <v>338.3732</v>
      </c>
    </row>
    <row r="32" spans="1:63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34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3"/>
        <v>56.39553333333334</v>
      </c>
      <c r="N32" s="71">
        <f t="shared" si="12"/>
        <v>61.522400000000005</v>
      </c>
      <c r="O32" s="130">
        <f t="shared" si="13"/>
        <v>5.1268666666666673</v>
      </c>
      <c r="P32" s="130">
        <f t="shared" si="14"/>
        <v>5.1268666666666673</v>
      </c>
      <c r="Q32" s="130">
        <f t="shared" si="15"/>
        <v>5.1268666666666673</v>
      </c>
      <c r="R32" s="130">
        <f t="shared" si="16"/>
        <v>5.1268666666666673</v>
      </c>
      <c r="S32" s="130">
        <f t="shared" si="17"/>
        <v>5.1268666666666673</v>
      </c>
      <c r="T32" s="130">
        <f t="shared" si="18"/>
        <v>5.1268666666666673</v>
      </c>
      <c r="U32" s="130">
        <f t="shared" si="19"/>
        <v>5.1268666666666673</v>
      </c>
      <c r="V32" s="130">
        <f t="shared" si="20"/>
        <v>5.1268666666666673</v>
      </c>
      <c r="W32" s="130">
        <f t="shared" si="21"/>
        <v>5.1268666666666673</v>
      </c>
      <c r="X32" s="130">
        <f t="shared" si="22"/>
        <v>5.1268666666666673</v>
      </c>
      <c r="Y32" s="130">
        <f t="shared" si="23"/>
        <v>5.1268666666666673</v>
      </c>
      <c r="Z32" s="130">
        <f t="shared" si="24"/>
        <v>5.1268666666666673</v>
      </c>
      <c r="AA32" s="116">
        <f t="shared" si="1"/>
        <v>61.522399999999998</v>
      </c>
      <c r="AB32" s="100">
        <f>$G32*$BJ32</f>
        <v>5.1268666666666673</v>
      </c>
      <c r="AC32" s="100">
        <f>$G32*$BJ32</f>
        <v>5.1268666666666673</v>
      </c>
      <c r="AD32" s="100">
        <f>$G32*$BJ32</f>
        <v>5.1268666666666673</v>
      </c>
      <c r="AE32" s="100">
        <f>$G32*$BJ32</f>
        <v>5.1268666666666673</v>
      </c>
      <c r="AF32" s="100">
        <f>$G32*$BJ32</f>
        <v>5.1268666666666673</v>
      </c>
      <c r="AG32" s="100">
        <f>$G32*$BJ32</f>
        <v>5.1268666666666673</v>
      </c>
      <c r="AH32" s="100">
        <f>$G32*$BJ32</f>
        <v>5.1268666666666673</v>
      </c>
      <c r="AI32" s="100">
        <f>$G32*$BJ32</f>
        <v>5.1268666666666673</v>
      </c>
      <c r="AJ32" s="100">
        <f>$G32*$BJ32</f>
        <v>5.1268666666666673</v>
      </c>
      <c r="AK32" s="100">
        <f>$G32*$BJ32</f>
        <v>5.1268666666666673</v>
      </c>
      <c r="AL32" s="100">
        <f>$G32*$BJ32</f>
        <v>5.1268666666666673</v>
      </c>
      <c r="AM32" s="100">
        <f>$G32*$BJ32</f>
        <v>5.1268666666666673</v>
      </c>
      <c r="AN32" s="116">
        <f t="shared" si="3"/>
        <v>61.522399999999998</v>
      </c>
      <c r="AO32" s="100">
        <f>$G32*$BJ32</f>
        <v>5.1268666666666673</v>
      </c>
      <c r="AP32" s="100">
        <f>$G32*$BJ32</f>
        <v>5.1268666666666673</v>
      </c>
      <c r="AQ32" s="100">
        <f>$G32*$BJ32</f>
        <v>5.1268666666666673</v>
      </c>
      <c r="AR32" s="100">
        <f>$G32*$BJ32</f>
        <v>5.1268666666666673</v>
      </c>
      <c r="AS32" s="100">
        <f>$G32*$BJ32</f>
        <v>5.1268666666666673</v>
      </c>
      <c r="AT32" s="100">
        <f>$G32*$BJ32</f>
        <v>5.1268666666666673</v>
      </c>
      <c r="AU32" s="100">
        <f>$G32*$BJ32</f>
        <v>5.1268666666666673</v>
      </c>
      <c r="AV32" s="100">
        <f>$G32*$BJ32</f>
        <v>5.1268666666666673</v>
      </c>
      <c r="AW32" s="100">
        <f>$G32*$BJ32</f>
        <v>5.1268666666666673</v>
      </c>
      <c r="AX32" s="100">
        <f>$G32*$BJ32</f>
        <v>5.1268666666666673</v>
      </c>
      <c r="AY32" s="100">
        <f>$G32*$BJ32</f>
        <v>5.1268666666666673</v>
      </c>
      <c r="AZ32" s="100">
        <f>$G32*$BJ32</f>
        <v>5.1268666666666673</v>
      </c>
      <c r="BA32" s="116">
        <f t="shared" si="26"/>
        <v>61.522399999999998</v>
      </c>
      <c r="BB32" s="100">
        <f t="shared" si="31"/>
        <v>5.1268666666666673</v>
      </c>
      <c r="BC32" s="100">
        <f>$G32*$BJ32</f>
        <v>5.1268666666666673</v>
      </c>
      <c r="BD32" s="100">
        <f>$G32*$BJ32</f>
        <v>5.1268666666666673</v>
      </c>
      <c r="BE32" s="100">
        <f>$G32*$BJ32</f>
        <v>5.1268666666666673</v>
      </c>
      <c r="BF32" s="100">
        <f>$G32*$BJ32</f>
        <v>5.1268666666666673</v>
      </c>
      <c r="BG32" s="100">
        <f>$G32*$BJ32</f>
        <v>5.1268666666666673</v>
      </c>
      <c r="BH32" s="100">
        <f>$G32*$BJ32</f>
        <v>5.1268666666666673</v>
      </c>
      <c r="BI32" s="116">
        <f t="shared" si="27"/>
        <v>35.888066666666674</v>
      </c>
      <c r="BJ32" s="83">
        <f t="shared" si="5"/>
        <v>8.3333333333333332E-3</v>
      </c>
      <c r="BK32" s="100">
        <f t="shared" si="32"/>
        <v>338.3732</v>
      </c>
    </row>
    <row r="33" spans="1:63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34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3"/>
        <v>61.370466666666687</v>
      </c>
      <c r="N33" s="71">
        <f t="shared" si="12"/>
        <v>66.949600000000018</v>
      </c>
      <c r="O33" s="130">
        <f t="shared" si="13"/>
        <v>5.5791333333333339</v>
      </c>
      <c r="P33" s="130">
        <f t="shared" si="14"/>
        <v>5.5791333333333339</v>
      </c>
      <c r="Q33" s="130">
        <f t="shared" si="15"/>
        <v>5.5791333333333339</v>
      </c>
      <c r="R33" s="130">
        <f t="shared" si="16"/>
        <v>5.5791333333333339</v>
      </c>
      <c r="S33" s="130">
        <f t="shared" si="17"/>
        <v>5.5791333333333339</v>
      </c>
      <c r="T33" s="130">
        <f t="shared" si="18"/>
        <v>5.5791333333333339</v>
      </c>
      <c r="U33" s="130">
        <f t="shared" si="19"/>
        <v>5.5791333333333339</v>
      </c>
      <c r="V33" s="130">
        <f t="shared" si="20"/>
        <v>5.5791333333333339</v>
      </c>
      <c r="W33" s="130">
        <f t="shared" si="21"/>
        <v>5.5791333333333339</v>
      </c>
      <c r="X33" s="130">
        <f t="shared" si="22"/>
        <v>5.5791333333333339</v>
      </c>
      <c r="Y33" s="130">
        <f t="shared" si="23"/>
        <v>5.5791333333333339</v>
      </c>
      <c r="Z33" s="130">
        <f t="shared" si="24"/>
        <v>5.5791333333333339</v>
      </c>
      <c r="AA33" s="116">
        <f t="shared" si="1"/>
        <v>66.94959999999999</v>
      </c>
      <c r="AB33" s="100">
        <f>$G33*$BJ33</f>
        <v>5.5791333333333339</v>
      </c>
      <c r="AC33" s="100">
        <f>$G33*$BJ33</f>
        <v>5.5791333333333339</v>
      </c>
      <c r="AD33" s="100">
        <f>$G33*$BJ33</f>
        <v>5.5791333333333339</v>
      </c>
      <c r="AE33" s="100">
        <f>$G33*$BJ33</f>
        <v>5.5791333333333339</v>
      </c>
      <c r="AF33" s="100">
        <f>$G33*$BJ33</f>
        <v>5.5791333333333339</v>
      </c>
      <c r="AG33" s="100">
        <f>$G33*$BJ33</f>
        <v>5.5791333333333339</v>
      </c>
      <c r="AH33" s="100">
        <f>$G33*$BJ33</f>
        <v>5.5791333333333339</v>
      </c>
      <c r="AI33" s="100">
        <f>$G33*$BJ33</f>
        <v>5.5791333333333339</v>
      </c>
      <c r="AJ33" s="100">
        <f>$G33*$BJ33</f>
        <v>5.5791333333333339</v>
      </c>
      <c r="AK33" s="100">
        <f>$G33*$BJ33</f>
        <v>5.5791333333333339</v>
      </c>
      <c r="AL33" s="100">
        <f>$G33*$BJ33</f>
        <v>5.5791333333333339</v>
      </c>
      <c r="AM33" s="100">
        <f>$G33*$BJ33</f>
        <v>5.5791333333333339</v>
      </c>
      <c r="AN33" s="116">
        <f t="shared" si="3"/>
        <v>66.94959999999999</v>
      </c>
      <c r="AO33" s="100">
        <f>$G33*$BJ33</f>
        <v>5.5791333333333339</v>
      </c>
      <c r="AP33" s="100">
        <f>$G33*$BJ33</f>
        <v>5.5791333333333339</v>
      </c>
      <c r="AQ33" s="100">
        <f>$G33*$BJ33</f>
        <v>5.5791333333333339</v>
      </c>
      <c r="AR33" s="100">
        <f>$G33*$BJ33</f>
        <v>5.5791333333333339</v>
      </c>
      <c r="AS33" s="100">
        <f>$G33*$BJ33</f>
        <v>5.5791333333333339</v>
      </c>
      <c r="AT33" s="100">
        <f>$G33*$BJ33</f>
        <v>5.5791333333333339</v>
      </c>
      <c r="AU33" s="100">
        <f>$G33*$BJ33</f>
        <v>5.5791333333333339</v>
      </c>
      <c r="AV33" s="100">
        <f>$G33*$BJ33</f>
        <v>5.5791333333333339</v>
      </c>
      <c r="AW33" s="100">
        <f>$G33*$BJ33</f>
        <v>5.5791333333333339</v>
      </c>
      <c r="AX33" s="100">
        <f>$G33*$BJ33</f>
        <v>5.5791333333333339</v>
      </c>
      <c r="AY33" s="100">
        <f>$G33*$BJ33</f>
        <v>5.5791333333333339</v>
      </c>
      <c r="AZ33" s="100">
        <f>$G33*$BJ33</f>
        <v>5.5791333333333339</v>
      </c>
      <c r="BA33" s="116">
        <f t="shared" si="26"/>
        <v>66.94959999999999</v>
      </c>
      <c r="BB33" s="100">
        <f t="shared" si="31"/>
        <v>5.5791333333333339</v>
      </c>
      <c r="BC33" s="100">
        <f>$G33*$BJ33</f>
        <v>5.5791333333333339</v>
      </c>
      <c r="BD33" s="100">
        <f>$G33*$BJ33</f>
        <v>5.5791333333333339</v>
      </c>
      <c r="BE33" s="100">
        <f>$G33*$BJ33</f>
        <v>5.5791333333333339</v>
      </c>
      <c r="BF33" s="100">
        <f>$G33*$BJ33</f>
        <v>5.5791333333333339</v>
      </c>
      <c r="BG33" s="100">
        <f>$G33*$BJ33</f>
        <v>5.5791333333333339</v>
      </c>
      <c r="BH33" s="100">
        <f>$G33*$BJ33</f>
        <v>5.5791333333333339</v>
      </c>
      <c r="BI33" s="116">
        <f>SUM(BB33:BH33)</f>
        <v>39.053933333333333</v>
      </c>
      <c r="BJ33" s="83">
        <f t="shared" si="5"/>
        <v>8.3333333333333332E-3</v>
      </c>
      <c r="BK33" s="100">
        <f t="shared" si="32"/>
        <v>368.22280000000001</v>
      </c>
    </row>
    <row r="34" spans="1:63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34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3"/>
        <v>113.96146666666669</v>
      </c>
      <c r="N34" s="71">
        <f t="shared" si="12"/>
        <v>124.32160000000002</v>
      </c>
      <c r="O34" s="130">
        <f t="shared" si="13"/>
        <v>10.360133333333334</v>
      </c>
      <c r="P34" s="130">
        <f t="shared" si="14"/>
        <v>10.360133333333334</v>
      </c>
      <c r="Q34" s="130">
        <f t="shared" si="15"/>
        <v>10.360133333333334</v>
      </c>
      <c r="R34" s="130">
        <f t="shared" si="16"/>
        <v>10.360133333333334</v>
      </c>
      <c r="S34" s="130">
        <f t="shared" si="17"/>
        <v>10.360133333333334</v>
      </c>
      <c r="T34" s="130">
        <f t="shared" si="18"/>
        <v>10.360133333333334</v>
      </c>
      <c r="U34" s="130">
        <f t="shared" si="19"/>
        <v>10.360133333333334</v>
      </c>
      <c r="V34" s="130">
        <f t="shared" si="20"/>
        <v>10.360133333333334</v>
      </c>
      <c r="W34" s="130">
        <f t="shared" si="21"/>
        <v>10.360133333333334</v>
      </c>
      <c r="X34" s="130">
        <f t="shared" si="22"/>
        <v>10.360133333333334</v>
      </c>
      <c r="Y34" s="130">
        <f t="shared" si="23"/>
        <v>10.360133333333334</v>
      </c>
      <c r="Z34" s="130">
        <f t="shared" si="24"/>
        <v>10.360133333333334</v>
      </c>
      <c r="AA34" s="116">
        <f t="shared" si="1"/>
        <v>124.32160000000003</v>
      </c>
      <c r="AB34" s="100">
        <f>$G34*$BJ34</f>
        <v>10.360133333333334</v>
      </c>
      <c r="AC34" s="100">
        <f>$G34*$BJ34</f>
        <v>10.360133333333334</v>
      </c>
      <c r="AD34" s="100">
        <f>$G34*$BJ34</f>
        <v>10.360133333333334</v>
      </c>
      <c r="AE34" s="100">
        <f>$G34*$BJ34</f>
        <v>10.360133333333334</v>
      </c>
      <c r="AF34" s="100">
        <f>$G34*$BJ34</f>
        <v>10.360133333333334</v>
      </c>
      <c r="AG34" s="100">
        <f>$G34*$BJ34</f>
        <v>10.360133333333334</v>
      </c>
      <c r="AH34" s="100">
        <f>$G34*$BJ34</f>
        <v>10.360133333333334</v>
      </c>
      <c r="AI34" s="100">
        <f>$G34*$BJ34</f>
        <v>10.360133333333334</v>
      </c>
      <c r="AJ34" s="100">
        <f>$G34*$BJ34</f>
        <v>10.360133333333334</v>
      </c>
      <c r="AK34" s="100">
        <f>$G34*$BJ34</f>
        <v>10.360133333333334</v>
      </c>
      <c r="AL34" s="100">
        <f>$G34*$BJ34</f>
        <v>10.360133333333334</v>
      </c>
      <c r="AM34" s="100">
        <f>$G34*$BJ34</f>
        <v>10.360133333333334</v>
      </c>
      <c r="AN34" s="116">
        <f t="shared" si="3"/>
        <v>124.32160000000003</v>
      </c>
      <c r="AO34" s="100">
        <f>$G34*$BJ34</f>
        <v>10.360133333333334</v>
      </c>
      <c r="AP34" s="100">
        <f>$G34*$BJ34</f>
        <v>10.360133333333334</v>
      </c>
      <c r="AQ34" s="100">
        <f>$G34*$BJ34</f>
        <v>10.360133333333334</v>
      </c>
      <c r="AR34" s="100">
        <f>$G34*$BJ34</f>
        <v>10.360133333333334</v>
      </c>
      <c r="AS34" s="100">
        <f>$G34*$BJ34</f>
        <v>10.360133333333334</v>
      </c>
      <c r="AT34" s="100">
        <f>$G34*$BJ34</f>
        <v>10.360133333333334</v>
      </c>
      <c r="AU34" s="100">
        <f>$G34*$BJ34</f>
        <v>10.360133333333334</v>
      </c>
      <c r="AV34" s="100">
        <f>$G34*$BJ34</f>
        <v>10.360133333333334</v>
      </c>
      <c r="AW34" s="100">
        <f>$G34*$BJ34</f>
        <v>10.360133333333334</v>
      </c>
      <c r="AX34" s="100">
        <f>$G34*$BJ34</f>
        <v>10.360133333333334</v>
      </c>
      <c r="AY34" s="100">
        <f>$G34*$BJ34</f>
        <v>10.360133333333334</v>
      </c>
      <c r="AZ34" s="100">
        <f>$G34*$BJ34</f>
        <v>10.360133333333334</v>
      </c>
      <c r="BA34" s="116">
        <f t="shared" si="26"/>
        <v>124.32160000000003</v>
      </c>
      <c r="BB34" s="100">
        <f t="shared" si="31"/>
        <v>10.360133333333334</v>
      </c>
      <c r="BC34" s="100">
        <f>$G34*$BJ34</f>
        <v>10.360133333333334</v>
      </c>
      <c r="BD34" s="100">
        <f>$G34*$BJ34</f>
        <v>10.360133333333334</v>
      </c>
      <c r="BE34" s="100">
        <f>$G34*$BJ34</f>
        <v>10.360133333333334</v>
      </c>
      <c r="BF34" s="100">
        <f>$G34*$BJ34</f>
        <v>10.360133333333334</v>
      </c>
      <c r="BG34" s="100">
        <f>$G34*$BJ34</f>
        <v>10.360133333333334</v>
      </c>
      <c r="BH34" s="100">
        <f>$G34*$BJ34</f>
        <v>10.360133333333334</v>
      </c>
      <c r="BI34" s="116">
        <f t="shared" si="27"/>
        <v>72.520933333333346</v>
      </c>
      <c r="BJ34" s="83">
        <f t="shared" si="5"/>
        <v>8.3333333333333332E-3</v>
      </c>
      <c r="BK34" s="100">
        <f t="shared" si="32"/>
        <v>683.76880000000017</v>
      </c>
    </row>
    <row r="35" spans="1:63" ht="12.75" customHeight="1" outlineLevel="1" x14ac:dyDescent="0.2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 t="shared" si="20"/>
        <v>13.313333333333334</v>
      </c>
      <c r="W35" s="130">
        <f t="shared" si="21"/>
        <v>13.313333333333334</v>
      </c>
      <c r="X35" s="130">
        <f t="shared" si="22"/>
        <v>13.313333333333334</v>
      </c>
      <c r="Y35" s="130">
        <f t="shared" si="23"/>
        <v>13.313333333333334</v>
      </c>
      <c r="Z35" s="130">
        <f t="shared" si="24"/>
        <v>13.313333333333334</v>
      </c>
      <c r="AA35" s="116">
        <f t="shared" si="1"/>
        <v>66.566666666666677</v>
      </c>
      <c r="AB35" s="100">
        <f>$G35*$BJ35</f>
        <v>13.313333333333334</v>
      </c>
      <c r="AC35" s="100">
        <f>$G35*$BJ35</f>
        <v>13.313333333333334</v>
      </c>
      <c r="AD35" s="100">
        <f>$G35*$BJ35</f>
        <v>13.313333333333334</v>
      </c>
      <c r="AE35" s="100">
        <f>$G35*$BJ35</f>
        <v>13.313333333333334</v>
      </c>
      <c r="AF35" s="100">
        <f>$G35*$BJ35</f>
        <v>13.313333333333334</v>
      </c>
      <c r="AG35" s="100">
        <f>$G35*$BJ35</f>
        <v>13.313333333333334</v>
      </c>
      <c r="AH35" s="100">
        <f>$G35*$BJ35</f>
        <v>13.313333333333334</v>
      </c>
      <c r="AI35" s="100">
        <f>$G35*$BJ35</f>
        <v>13.313333333333334</v>
      </c>
      <c r="AJ35" s="100">
        <f>$G35*$BJ35</f>
        <v>13.313333333333334</v>
      </c>
      <c r="AK35" s="100">
        <f>$G35*$BJ35</f>
        <v>13.313333333333334</v>
      </c>
      <c r="AL35" s="100">
        <f>$G35*$BJ35</f>
        <v>13.313333333333334</v>
      </c>
      <c r="AM35" s="100">
        <f>$G35*$BJ35</f>
        <v>13.313333333333334</v>
      </c>
      <c r="AN35" s="116">
        <f t="shared" si="3"/>
        <v>159.76000000000002</v>
      </c>
      <c r="AO35" s="100">
        <f>$G35*$BJ35</f>
        <v>13.313333333333334</v>
      </c>
      <c r="AP35" s="100">
        <f>$G35*$BJ35</f>
        <v>13.313333333333334</v>
      </c>
      <c r="AQ35" s="100">
        <f>$G35*$BJ35</f>
        <v>13.313333333333334</v>
      </c>
      <c r="AR35" s="100">
        <f>$G35*$BJ35</f>
        <v>13.313333333333334</v>
      </c>
      <c r="AS35" s="100">
        <f>$G35*$BJ35</f>
        <v>13.313333333333334</v>
      </c>
      <c r="AT35" s="100">
        <f>$G35*$BJ35</f>
        <v>13.313333333333334</v>
      </c>
      <c r="AU35" s="100">
        <f>$G35*$BJ35</f>
        <v>13.313333333333334</v>
      </c>
      <c r="AV35" s="100">
        <f>$G35*$BJ35</f>
        <v>13.313333333333334</v>
      </c>
      <c r="AW35" s="100">
        <f>$G35*$BJ35</f>
        <v>13.313333333333334</v>
      </c>
      <c r="AX35" s="100">
        <f>$G35*$BJ35</f>
        <v>13.313333333333334</v>
      </c>
      <c r="AY35" s="100">
        <f>$G35*$BJ35</f>
        <v>13.313333333333334</v>
      </c>
      <c r="AZ35" s="100">
        <f>$G35*$BJ35</f>
        <v>13.313333333333334</v>
      </c>
      <c r="BA35" s="116">
        <f t="shared" si="26"/>
        <v>159.76000000000002</v>
      </c>
      <c r="BB35" s="100">
        <f t="shared" si="31"/>
        <v>13.313333333333334</v>
      </c>
      <c r="BC35" s="100">
        <f>$G35*$BJ35</f>
        <v>13.313333333333334</v>
      </c>
      <c r="BD35" s="100">
        <f>$G35*$BJ35</f>
        <v>13.313333333333334</v>
      </c>
      <c r="BE35" s="100">
        <f>$G35*$BJ35</f>
        <v>13.313333333333334</v>
      </c>
      <c r="BF35" s="100">
        <f>$G35*$BJ35</f>
        <v>13.313333333333334</v>
      </c>
      <c r="BG35" s="100">
        <f>$G35*$BJ35</f>
        <v>13.313333333333334</v>
      </c>
      <c r="BH35" s="100">
        <f>$G35*$BJ35</f>
        <v>13.313333333333334</v>
      </c>
      <c r="BI35" s="116">
        <f t="shared" si="27"/>
        <v>93.193333333333342</v>
      </c>
      <c r="BJ35" s="83">
        <f t="shared" si="5"/>
        <v>8.3333333333333332E-3</v>
      </c>
      <c r="BK35" s="100">
        <f t="shared" si="32"/>
        <v>479.28000000000003</v>
      </c>
    </row>
    <row r="36" spans="1:63" s="218" customFormat="1" ht="12.75" customHeight="1" outlineLevel="1" x14ac:dyDescent="0.2">
      <c r="A36" s="220"/>
      <c r="B36" s="17" t="s">
        <v>232</v>
      </c>
      <c r="C36" s="133">
        <v>1469</v>
      </c>
      <c r="D36" s="96">
        <v>45831</v>
      </c>
      <c r="E36" s="71">
        <v>1629.17</v>
      </c>
      <c r="F36" s="134"/>
      <c r="G36" s="51">
        <f>E36*80%</f>
        <v>1303.3360000000002</v>
      </c>
      <c r="H36" s="71"/>
      <c r="I36" s="71"/>
      <c r="J36" s="71"/>
      <c r="K36" s="71"/>
      <c r="L36" s="71"/>
      <c r="M36" s="71"/>
      <c r="N36" s="71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16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16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16"/>
      <c r="BB36" s="100"/>
      <c r="BC36" s="100"/>
      <c r="BD36" s="100"/>
      <c r="BE36" s="100" t="s">
        <v>194</v>
      </c>
      <c r="BF36" s="100" t="s">
        <v>194</v>
      </c>
      <c r="BG36" s="100">
        <f>$G36*$BJ36</f>
        <v>10.861133333333335</v>
      </c>
      <c r="BH36" s="100">
        <f>$G36*$BJ36</f>
        <v>10.861133333333335</v>
      </c>
      <c r="BI36" s="116">
        <f t="shared" si="27"/>
        <v>21.72226666666667</v>
      </c>
      <c r="BJ36" s="83">
        <f t="shared" si="5"/>
        <v>8.3333333333333332E-3</v>
      </c>
      <c r="BK36" s="100"/>
    </row>
    <row r="37" spans="1:63" s="219" customFormat="1" ht="12.75" customHeight="1" outlineLevel="1" x14ac:dyDescent="0.2">
      <c r="A37" s="220"/>
      <c r="B37" s="17" t="s">
        <v>233</v>
      </c>
      <c r="C37" s="133">
        <v>0</v>
      </c>
      <c r="D37" s="96">
        <v>45841</v>
      </c>
      <c r="E37" s="71">
        <v>7447.93</v>
      </c>
      <c r="F37" s="134"/>
      <c r="G37" s="51">
        <f>E37*80%</f>
        <v>5958.344000000001</v>
      </c>
      <c r="H37" s="71"/>
      <c r="I37" s="71"/>
      <c r="J37" s="71"/>
      <c r="K37" s="71"/>
      <c r="L37" s="71"/>
      <c r="M37" s="71"/>
      <c r="N37" s="71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16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16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16"/>
      <c r="BB37" s="100"/>
      <c r="BC37" s="100"/>
      <c r="BD37" s="100"/>
      <c r="BE37" s="100" t="s">
        <v>194</v>
      </c>
      <c r="BF37" s="100" t="s">
        <v>194</v>
      </c>
      <c r="BG37" s="100" t="s">
        <v>194</v>
      </c>
      <c r="BH37" s="100">
        <f>$G37*$BJ37</f>
        <v>49.652866666666675</v>
      </c>
      <c r="BI37" s="116">
        <f>SUM(BB37:BH37)</f>
        <v>49.652866666666675</v>
      </c>
      <c r="BJ37" s="83">
        <f t="shared" si="5"/>
        <v>8.3333333333333332E-3</v>
      </c>
      <c r="BK37" s="100"/>
    </row>
    <row r="38" spans="1:63" s="218" customFormat="1" ht="12.75" customHeight="1" outlineLevel="1" thickBot="1" x14ac:dyDescent="0.25">
      <c r="A38" s="220"/>
      <c r="B38" s="17"/>
      <c r="C38" s="133"/>
      <c r="D38" s="96"/>
      <c r="E38" s="71"/>
      <c r="F38" s="134"/>
      <c r="G38" s="51"/>
      <c r="H38" s="71"/>
      <c r="I38" s="71"/>
      <c r="J38" s="71"/>
      <c r="K38" s="71"/>
      <c r="L38" s="71"/>
      <c r="M38" s="71"/>
      <c r="N38" s="71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16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16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16"/>
      <c r="BB38" s="100"/>
      <c r="BC38" s="100"/>
      <c r="BD38" s="100"/>
      <c r="BE38" s="100"/>
      <c r="BF38" s="100"/>
      <c r="BG38" s="100"/>
      <c r="BH38" s="100"/>
      <c r="BI38" s="116"/>
      <c r="BJ38" s="83"/>
      <c r="BK38" s="100"/>
    </row>
    <row r="39" spans="1:63" ht="12.75" customHeight="1" thickBot="1" x14ac:dyDescent="0.25">
      <c r="A39" s="16"/>
      <c r="B39" s="17"/>
      <c r="C39" s="18"/>
      <c r="D39" s="96"/>
      <c r="E39" s="97" t="s">
        <v>168</v>
      </c>
      <c r="F39" s="126">
        <f>SUM(F4:F28)+SUM(E29:E37)-0.01</f>
        <v>47988.12</v>
      </c>
      <c r="G39" s="98">
        <f>SUM(G4:G37)</f>
        <v>38390.504000000001</v>
      </c>
      <c r="H39" s="99">
        <f t="shared" ref="H39:J39" si="35">SUM(H4:H27)</f>
        <v>1398.6683333333335</v>
      </c>
      <c r="I39" s="99">
        <f t="shared" si="35"/>
        <v>1942.5853333333337</v>
      </c>
      <c r="J39" s="99">
        <f t="shared" si="35"/>
        <v>2384.9386666666669</v>
      </c>
      <c r="K39" s="99">
        <f t="shared" ref="K39:L39" si="36">SUM(K4:K29)</f>
        <v>2538.3200000000002</v>
      </c>
      <c r="L39" s="99">
        <f t="shared" si="36"/>
        <v>2572.5600000000004</v>
      </c>
      <c r="M39" s="99">
        <f t="shared" ref="M39:N39" si="37">SUM(M4:M35)</f>
        <v>2921.4088666666671</v>
      </c>
      <c r="N39" s="99">
        <f t="shared" si="37"/>
        <v>2953.1224000000002</v>
      </c>
      <c r="O39" s="99">
        <f t="shared" ref="O39:U39" si="38">SUM(O4:O34)</f>
        <v>246.09353333333337</v>
      </c>
      <c r="P39" s="99">
        <f t="shared" si="38"/>
        <v>246.09353333333337</v>
      </c>
      <c r="Q39" s="99">
        <f t="shared" si="38"/>
        <v>246.09353333333337</v>
      </c>
      <c r="R39" s="99">
        <f t="shared" si="38"/>
        <v>246.09353333333337</v>
      </c>
      <c r="S39" s="99">
        <f t="shared" si="38"/>
        <v>246.09353333333337</v>
      </c>
      <c r="T39" s="99">
        <f t="shared" si="38"/>
        <v>246.09353333333337</v>
      </c>
      <c r="U39" s="99">
        <f t="shared" si="38"/>
        <v>246.09353333333337</v>
      </c>
      <c r="V39" s="99">
        <f t="shared" ref="V39:Z39" si="39">SUM(V4:V35)</f>
        <v>259.4068666666667</v>
      </c>
      <c r="W39" s="99">
        <f t="shared" si="39"/>
        <v>259.4068666666667</v>
      </c>
      <c r="X39" s="99">
        <f t="shared" si="39"/>
        <v>259.4068666666667</v>
      </c>
      <c r="Y39" s="99">
        <f t="shared" si="39"/>
        <v>259.4068666666667</v>
      </c>
      <c r="Z39" s="99">
        <f t="shared" si="39"/>
        <v>259.4068666666667</v>
      </c>
      <c r="AA39" s="135">
        <f t="shared" si="1"/>
        <v>3019.6890666666673</v>
      </c>
      <c r="AB39" s="135">
        <f t="shared" ref="AB39:AM39" si="40">SUM(AB4:AB35)</f>
        <v>259.4068666666667</v>
      </c>
      <c r="AC39" s="135">
        <f t="shared" si="40"/>
        <v>259.4068666666667</v>
      </c>
      <c r="AD39" s="135">
        <f t="shared" si="40"/>
        <v>259.4068666666667</v>
      </c>
      <c r="AE39" s="135">
        <f t="shared" si="40"/>
        <v>259.4068666666667</v>
      </c>
      <c r="AF39" s="135">
        <f t="shared" si="40"/>
        <v>259.4068666666667</v>
      </c>
      <c r="AG39" s="135">
        <f t="shared" si="40"/>
        <v>259.4068666666667</v>
      </c>
      <c r="AH39" s="135">
        <f t="shared" si="40"/>
        <v>259.4068666666667</v>
      </c>
      <c r="AI39" s="135">
        <f t="shared" si="40"/>
        <v>259.4068666666667</v>
      </c>
      <c r="AJ39" s="135">
        <f t="shared" si="40"/>
        <v>259.4068666666667</v>
      </c>
      <c r="AK39" s="135">
        <f t="shared" si="40"/>
        <v>259.4068666666667</v>
      </c>
      <c r="AL39" s="135">
        <f t="shared" si="40"/>
        <v>259.4068666666667</v>
      </c>
      <c r="AM39" s="135">
        <f t="shared" si="40"/>
        <v>259.4068666666667</v>
      </c>
      <c r="AN39" s="135">
        <f t="shared" si="3"/>
        <v>3112.8824000000004</v>
      </c>
      <c r="AO39" s="135">
        <f t="shared" ref="AO39:AU39" si="41">SUM(AO4:AO35)</f>
        <v>259.4068666666667</v>
      </c>
      <c r="AP39" s="135">
        <f t="shared" si="41"/>
        <v>259.4068666666667</v>
      </c>
      <c r="AQ39" s="135">
        <f t="shared" si="41"/>
        <v>259.4068666666667</v>
      </c>
      <c r="AR39" s="135">
        <f t="shared" si="41"/>
        <v>259.4068666666667</v>
      </c>
      <c r="AS39" s="135">
        <f t="shared" si="41"/>
        <v>259.4068666666667</v>
      </c>
      <c r="AT39" s="135">
        <f t="shared" si="41"/>
        <v>259.4068666666667</v>
      </c>
      <c r="AU39" s="135">
        <f t="shared" si="41"/>
        <v>259.4068666666667</v>
      </c>
      <c r="AV39" s="135">
        <f>SUM(AV4:AV35)</f>
        <v>259.4068666666667</v>
      </c>
      <c r="AW39" s="135">
        <f>SUM(AW4:AW35)</f>
        <v>259.4068666666667</v>
      </c>
      <c r="AX39" s="135">
        <f>SUM(AX4:AX35)</f>
        <v>259.4068666666667</v>
      </c>
      <c r="AY39" s="135">
        <f>SUM(AY4:AY35)</f>
        <v>259.4068666666667</v>
      </c>
      <c r="AZ39" s="135">
        <f>SUM(AZ4:AZ35)</f>
        <v>259.4068666666667</v>
      </c>
      <c r="BA39" s="135">
        <f>SUM(AO39:AZ39)</f>
        <v>3112.8824000000004</v>
      </c>
      <c r="BB39" s="135">
        <f>SUM(BB4:BB35)</f>
        <v>162.86693333333335</v>
      </c>
      <c r="BC39" s="135">
        <f>SUM(BC4:BC35)</f>
        <v>162.86693333333335</v>
      </c>
      <c r="BD39" s="135">
        <f>SUM(BD4:BD35)</f>
        <v>162.86693333333335</v>
      </c>
      <c r="BE39" s="135">
        <f>SUM(BE4:BE35)</f>
        <v>162.86693333333335</v>
      </c>
      <c r="BF39" s="135">
        <f>SUM(BF4:BF35)</f>
        <v>162.86693333333335</v>
      </c>
      <c r="BG39" s="135">
        <f>SUM(BG4:BG36)</f>
        <v>173.72806666666668</v>
      </c>
      <c r="BH39" s="135">
        <f>SUM(BH4:BH38)</f>
        <v>223.38093333333336</v>
      </c>
      <c r="BI39" s="135">
        <f>SUM(BB39:BH39)</f>
        <v>1211.4436666666668</v>
      </c>
      <c r="BJ39" s="73"/>
      <c r="BK39" s="100">
        <f t="shared" si="32"/>
        <v>27168.501133333339</v>
      </c>
    </row>
    <row r="40" spans="1:63" ht="12.75" customHeight="1" x14ac:dyDescent="0.2">
      <c r="A40" s="36"/>
      <c r="B40" s="36"/>
      <c r="C40" s="36"/>
      <c r="D40" s="70"/>
      <c r="E40" s="36"/>
      <c r="F40" s="101"/>
      <c r="G40" s="78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78"/>
      <c r="BB40" s="78"/>
      <c r="BC40" s="78"/>
      <c r="BD40" s="78"/>
      <c r="BE40" s="78"/>
      <c r="BF40" s="78"/>
      <c r="BG40" s="78"/>
      <c r="BH40" s="78"/>
      <c r="BI40" s="36"/>
      <c r="BJ40" s="73"/>
      <c r="BK40" s="100"/>
    </row>
    <row r="41" spans="1:63" ht="12.75" customHeight="1" x14ac:dyDescent="0.2">
      <c r="A41" s="230" t="s">
        <v>186</v>
      </c>
      <c r="B41" s="227"/>
      <c r="C41" s="227"/>
      <c r="D41" s="228"/>
      <c r="E41" s="8">
        <v>3719.98</v>
      </c>
      <c r="F41" s="77"/>
      <c r="G41" s="81">
        <v>0.9</v>
      </c>
      <c r="H41" s="81">
        <v>0.1</v>
      </c>
      <c r="I41" s="81">
        <v>0.1</v>
      </c>
      <c r="J41" s="81">
        <v>0.1</v>
      </c>
      <c r="K41" s="81">
        <v>0.1</v>
      </c>
      <c r="L41" s="81">
        <v>0.1</v>
      </c>
      <c r="M41" s="81">
        <v>0.1</v>
      </c>
      <c r="N41" s="81">
        <v>0.1</v>
      </c>
      <c r="O41" s="82">
        <f t="shared" ref="O41:Z41" si="42">10%/12</f>
        <v>8.3333333333333332E-3</v>
      </c>
      <c r="P41" s="82">
        <f t="shared" si="42"/>
        <v>8.3333333333333332E-3</v>
      </c>
      <c r="Q41" s="82">
        <f t="shared" si="42"/>
        <v>8.3333333333333332E-3</v>
      </c>
      <c r="R41" s="82">
        <f t="shared" si="42"/>
        <v>8.3333333333333332E-3</v>
      </c>
      <c r="S41" s="82">
        <f t="shared" si="42"/>
        <v>8.3333333333333332E-3</v>
      </c>
      <c r="T41" s="82">
        <f t="shared" si="42"/>
        <v>8.3333333333333332E-3</v>
      </c>
      <c r="U41" s="82">
        <f t="shared" si="42"/>
        <v>8.3333333333333332E-3</v>
      </c>
      <c r="V41" s="82">
        <f t="shared" si="42"/>
        <v>8.3333333333333332E-3</v>
      </c>
      <c r="W41" s="82">
        <f t="shared" si="42"/>
        <v>8.3333333333333332E-3</v>
      </c>
      <c r="X41" s="82">
        <f t="shared" si="42"/>
        <v>8.3333333333333332E-3</v>
      </c>
      <c r="Y41" s="82">
        <f t="shared" si="42"/>
        <v>8.3333333333333332E-3</v>
      </c>
      <c r="Z41" s="82">
        <f t="shared" si="42"/>
        <v>8.3333333333333332E-3</v>
      </c>
      <c r="AA41" s="36"/>
      <c r="AB41" s="82">
        <f t="shared" ref="AB41:BJ41" si="43">10%/12</f>
        <v>8.3333333333333332E-3</v>
      </c>
      <c r="AC41" s="82">
        <f t="shared" si="43"/>
        <v>8.3333333333333332E-3</v>
      </c>
      <c r="AD41" s="82">
        <f t="shared" si="43"/>
        <v>8.3333333333333332E-3</v>
      </c>
      <c r="AE41" s="82">
        <f t="shared" si="43"/>
        <v>8.3333333333333332E-3</v>
      </c>
      <c r="AF41" s="82">
        <f t="shared" si="43"/>
        <v>8.3333333333333332E-3</v>
      </c>
      <c r="AG41" s="82">
        <f t="shared" si="43"/>
        <v>8.3333333333333332E-3</v>
      </c>
      <c r="AH41" s="82">
        <f t="shared" si="43"/>
        <v>8.3333333333333332E-3</v>
      </c>
      <c r="AI41" s="82">
        <f t="shared" si="43"/>
        <v>8.3333333333333332E-3</v>
      </c>
      <c r="AJ41" s="82">
        <f t="shared" si="43"/>
        <v>8.3333333333333332E-3</v>
      </c>
      <c r="AK41" s="82">
        <f t="shared" si="43"/>
        <v>8.3333333333333332E-3</v>
      </c>
      <c r="AL41" s="82">
        <f t="shared" si="43"/>
        <v>8.3333333333333332E-3</v>
      </c>
      <c r="AM41" s="82">
        <f t="shared" si="43"/>
        <v>8.3333333333333332E-3</v>
      </c>
      <c r="AN41" s="82">
        <f t="shared" si="43"/>
        <v>8.3333333333333332E-3</v>
      </c>
      <c r="AO41" s="82">
        <f t="shared" si="43"/>
        <v>8.3333333333333332E-3</v>
      </c>
      <c r="AP41" s="82">
        <f t="shared" si="43"/>
        <v>8.3333333333333332E-3</v>
      </c>
      <c r="AQ41" s="82">
        <f t="shared" si="43"/>
        <v>8.3333333333333332E-3</v>
      </c>
      <c r="AR41" s="82">
        <f t="shared" si="43"/>
        <v>8.3333333333333332E-3</v>
      </c>
      <c r="AS41" s="82">
        <f t="shared" ref="AS41:AZ41" si="44">10%/12</f>
        <v>8.3333333333333332E-3</v>
      </c>
      <c r="AT41" s="82">
        <f t="shared" si="44"/>
        <v>8.3333333333333332E-3</v>
      </c>
      <c r="AU41" s="82">
        <f t="shared" si="44"/>
        <v>8.3333333333333332E-3</v>
      </c>
      <c r="AV41" s="82">
        <f t="shared" si="44"/>
        <v>8.3333333333333332E-3</v>
      </c>
      <c r="AW41" s="82">
        <f t="shared" si="44"/>
        <v>8.3333333333333332E-3</v>
      </c>
      <c r="AX41" s="82">
        <f t="shared" si="44"/>
        <v>8.3333333333333332E-3</v>
      </c>
      <c r="AY41" s="82">
        <f t="shared" si="44"/>
        <v>8.3333333333333332E-3</v>
      </c>
      <c r="AZ41" s="82">
        <f t="shared" si="44"/>
        <v>8.3333333333333332E-3</v>
      </c>
      <c r="BA41" s="82">
        <f>SUM(AO41:AZ41)</f>
        <v>9.9999999999999992E-2</v>
      </c>
      <c r="BB41" s="82"/>
      <c r="BC41" s="82"/>
      <c r="BD41" s="82"/>
      <c r="BE41" s="82"/>
      <c r="BF41" s="82"/>
      <c r="BG41" s="82"/>
      <c r="BH41" s="82"/>
      <c r="BI41" s="82"/>
      <c r="BJ41" s="83">
        <f t="shared" si="43"/>
        <v>8.3333333333333332E-3</v>
      </c>
      <c r="BK41" s="100"/>
    </row>
    <row r="42" spans="1:63" ht="12.75" customHeight="1" outlineLevel="1" x14ac:dyDescent="0.2">
      <c r="A42" s="9">
        <v>155</v>
      </c>
      <c r="B42" s="10" t="s">
        <v>49</v>
      </c>
      <c r="C42" s="11">
        <v>0</v>
      </c>
      <c r="D42" s="12">
        <v>36983</v>
      </c>
      <c r="E42" s="129">
        <v>615</v>
      </c>
      <c r="F42" s="102">
        <v>369</v>
      </c>
      <c r="G42" s="208">
        <f t="shared" ref="G42:G47" si="45">F42*90%</f>
        <v>332.1</v>
      </c>
      <c r="H42" s="71">
        <f t="shared" ref="H42:H47" si="46">G42*10%</f>
        <v>33.21</v>
      </c>
      <c r="I42" s="71">
        <f t="shared" ref="I42:I47" si="47">G42*10%</f>
        <v>33.21</v>
      </c>
      <c r="J42" s="71">
        <f t="shared" ref="J42:J47" si="48">G42*10%</f>
        <v>33.21</v>
      </c>
      <c r="K42" s="71">
        <f t="shared" ref="K42:K47" si="49">G42*10%</f>
        <v>33.21</v>
      </c>
      <c r="L42" s="71">
        <f t="shared" ref="L42:L47" si="50">G42*10%</f>
        <v>33.21</v>
      </c>
      <c r="M42" s="71">
        <f t="shared" ref="M42:M47" si="51">G42*10%</f>
        <v>33.21</v>
      </c>
      <c r="N42" s="71">
        <f t="shared" ref="N42:N47" si="52">G42*10%</f>
        <v>33.21</v>
      </c>
      <c r="O42" s="130">
        <f t="shared" ref="O42:O47" si="53">G42*BJ42</f>
        <v>2.7675000000000001</v>
      </c>
      <c r="P42" s="130">
        <f t="shared" ref="P42:P47" si="54">G42*BJ42</f>
        <v>2.7675000000000001</v>
      </c>
      <c r="Q42" s="130">
        <f t="shared" ref="Q42:Q47" si="55">G42*BJ42</f>
        <v>2.7675000000000001</v>
      </c>
      <c r="R42" s="130">
        <f t="shared" ref="R42:R47" si="56">G42*BJ42</f>
        <v>2.7675000000000001</v>
      </c>
      <c r="S42" s="130">
        <f t="shared" ref="S42:S47" si="57">G42*BJ42</f>
        <v>2.7675000000000001</v>
      </c>
      <c r="T42" s="130">
        <f t="shared" ref="T42:T47" si="58">G42*BJ42</f>
        <v>2.7675000000000001</v>
      </c>
      <c r="U42" s="130">
        <f t="shared" ref="U42:U47" si="59">G42*BJ42</f>
        <v>2.7675000000000001</v>
      </c>
      <c r="V42" s="130">
        <f t="shared" ref="V42:V47" si="60">G42*BJ42</f>
        <v>2.7675000000000001</v>
      </c>
      <c r="W42" s="130">
        <f t="shared" ref="W42:W47" si="61">G42*BJ42</f>
        <v>2.7675000000000001</v>
      </c>
      <c r="X42" s="130">
        <f t="shared" ref="X42:X47" si="62">G42*BJ42</f>
        <v>2.7675000000000001</v>
      </c>
      <c r="Y42" s="130">
        <f t="shared" ref="Y42:Y47" si="63">G42*BJ42</f>
        <v>2.7675000000000001</v>
      </c>
      <c r="Z42" s="130">
        <f t="shared" ref="Z42:Z47" si="64">G42*BJ42</f>
        <v>2.7675000000000001</v>
      </c>
      <c r="AA42" s="116">
        <f t="shared" ref="AA42:AA48" si="65">SUM(O42:Z42)</f>
        <v>33.209999999999994</v>
      </c>
      <c r="AB42" s="100">
        <f>$G42*$BJ42</f>
        <v>2.7675000000000001</v>
      </c>
      <c r="AC42" s="100">
        <f>$G42*$BJ42</f>
        <v>2.7675000000000001</v>
      </c>
      <c r="AD42" s="100">
        <f>$G42*$BJ42</f>
        <v>2.7675000000000001</v>
      </c>
      <c r="AE42" s="100">
        <f>$G42*$BJ42</f>
        <v>2.7675000000000001</v>
      </c>
      <c r="AF42" s="100">
        <f>$G42*$BJ42</f>
        <v>2.7675000000000001</v>
      </c>
      <c r="AG42" s="100">
        <f>$G42*$BJ42</f>
        <v>2.7675000000000001</v>
      </c>
      <c r="AH42" s="100">
        <f>$G42*$BJ42</f>
        <v>2.7675000000000001</v>
      </c>
      <c r="AI42" s="100">
        <f>$G42*$BJ42</f>
        <v>2.7675000000000001</v>
      </c>
      <c r="AJ42" s="100">
        <f>$G42*$BJ42</f>
        <v>2.7675000000000001</v>
      </c>
      <c r="AK42" s="100">
        <f>$G42*$BJ42</f>
        <v>2.7675000000000001</v>
      </c>
      <c r="AL42" s="100">
        <f>$G42*$BJ42</f>
        <v>2.7675000000000001</v>
      </c>
      <c r="AM42" s="100">
        <f>$G42*$BJ42</f>
        <v>2.7675000000000001</v>
      </c>
      <c r="AN42" s="116">
        <f t="shared" ref="AN42:AN48" si="66">SUM(AB42:AM42)</f>
        <v>33.209999999999994</v>
      </c>
      <c r="AO42" s="100">
        <f>$G42*$BJ42</f>
        <v>2.7675000000000001</v>
      </c>
      <c r="AP42" s="100">
        <f>$G42*$BJ42</f>
        <v>2.7675000000000001</v>
      </c>
      <c r="AQ42" s="100">
        <f>$G42*$BJ42</f>
        <v>2.7675000000000001</v>
      </c>
      <c r="AR42" s="100">
        <f>$G42*$BJ42</f>
        <v>2.7675000000000001</v>
      </c>
      <c r="AS42" s="100">
        <f>$G42*$BJ42</f>
        <v>2.7675000000000001</v>
      </c>
      <c r="AT42" s="100">
        <f>$G42*$BJ42</f>
        <v>2.7675000000000001</v>
      </c>
      <c r="AU42" s="100">
        <f>$G42*$BJ42</f>
        <v>2.7675000000000001</v>
      </c>
      <c r="AV42" s="100">
        <f>$G42*$BJ42</f>
        <v>2.7675000000000001</v>
      </c>
      <c r="AW42" s="100">
        <f>$G42*$BJ42</f>
        <v>2.7675000000000001</v>
      </c>
      <c r="AX42" s="100">
        <f>$G42*$BJ42</f>
        <v>2.7675000000000001</v>
      </c>
      <c r="AY42" s="100">
        <f>$G42*$BJ42</f>
        <v>2.7675000000000001</v>
      </c>
      <c r="AZ42" s="100">
        <f>$G42*$BJ42</f>
        <v>2.7675000000000001</v>
      </c>
      <c r="BA42" s="116">
        <f>SUM(AO42:AZ42)</f>
        <v>33.209999999999994</v>
      </c>
      <c r="BB42" s="100" t="s">
        <v>176</v>
      </c>
      <c r="BC42" s="100" t="s">
        <v>176</v>
      </c>
      <c r="BD42" s="100" t="s">
        <v>176</v>
      </c>
      <c r="BE42" s="100" t="s">
        <v>176</v>
      </c>
      <c r="BF42" s="100" t="s">
        <v>176</v>
      </c>
      <c r="BG42" s="100" t="s">
        <v>176</v>
      </c>
      <c r="BH42" s="100" t="s">
        <v>176</v>
      </c>
      <c r="BI42" s="116">
        <f>SUM(BB42:BE42)</f>
        <v>0</v>
      </c>
      <c r="BJ42" s="83">
        <f t="shared" ref="BJ42:BJ47" si="67">10%/12</f>
        <v>8.3333333333333332E-3</v>
      </c>
      <c r="BK42" s="100">
        <f t="shared" ref="BK42:BK47" si="68">+H42+I42+J42+K42+L42+M42+N42+AA42+AN42+BA42</f>
        <v>332.09999999999997</v>
      </c>
    </row>
    <row r="43" spans="1:63" ht="12.75" customHeight="1" outlineLevel="1" x14ac:dyDescent="0.2">
      <c r="A43" s="9">
        <v>167</v>
      </c>
      <c r="B43" s="10" t="s">
        <v>54</v>
      </c>
      <c r="C43" s="11">
        <v>51020</v>
      </c>
      <c r="D43" s="12">
        <v>37422</v>
      </c>
      <c r="E43" s="129">
        <v>169</v>
      </c>
      <c r="F43" s="102">
        <v>101.39999999999999</v>
      </c>
      <c r="G43" s="208">
        <f t="shared" si="45"/>
        <v>91.259999999999991</v>
      </c>
      <c r="H43" s="71">
        <f t="shared" si="46"/>
        <v>9.1259999999999994</v>
      </c>
      <c r="I43" s="71">
        <f t="shared" si="47"/>
        <v>9.1259999999999994</v>
      </c>
      <c r="J43" s="71">
        <f t="shared" si="48"/>
        <v>9.1259999999999994</v>
      </c>
      <c r="K43" s="71">
        <f t="shared" si="49"/>
        <v>9.1259999999999994</v>
      </c>
      <c r="L43" s="71">
        <f t="shared" si="50"/>
        <v>9.1259999999999994</v>
      </c>
      <c r="M43" s="71">
        <f t="shared" si="51"/>
        <v>9.1259999999999994</v>
      </c>
      <c r="N43" s="71">
        <f t="shared" si="52"/>
        <v>9.1259999999999994</v>
      </c>
      <c r="O43" s="130">
        <f t="shared" si="53"/>
        <v>0.76049999999999995</v>
      </c>
      <c r="P43" s="130">
        <f t="shared" si="54"/>
        <v>0.76049999999999995</v>
      </c>
      <c r="Q43" s="130">
        <f t="shared" si="55"/>
        <v>0.76049999999999995</v>
      </c>
      <c r="R43" s="130">
        <f t="shared" si="56"/>
        <v>0.76049999999999995</v>
      </c>
      <c r="S43" s="130">
        <f t="shared" si="57"/>
        <v>0.76049999999999995</v>
      </c>
      <c r="T43" s="130">
        <f t="shared" si="58"/>
        <v>0.76049999999999995</v>
      </c>
      <c r="U43" s="130">
        <f t="shared" si="59"/>
        <v>0.76049999999999995</v>
      </c>
      <c r="V43" s="130">
        <f t="shared" si="60"/>
        <v>0.76049999999999995</v>
      </c>
      <c r="W43" s="130">
        <f t="shared" si="61"/>
        <v>0.76049999999999995</v>
      </c>
      <c r="X43" s="130">
        <f t="shared" si="62"/>
        <v>0.76049999999999995</v>
      </c>
      <c r="Y43" s="130">
        <f t="shared" si="63"/>
        <v>0.76049999999999995</v>
      </c>
      <c r="Z43" s="130">
        <f t="shared" si="64"/>
        <v>0.76049999999999995</v>
      </c>
      <c r="AA43" s="116">
        <f t="shared" si="65"/>
        <v>9.1260000000000012</v>
      </c>
      <c r="AB43" s="100">
        <f>$G43*$BJ43</f>
        <v>0.76049999999999995</v>
      </c>
      <c r="AC43" s="100">
        <f>$G43*$BJ43</f>
        <v>0.76049999999999995</v>
      </c>
      <c r="AD43" s="100">
        <f>$G43*$BJ43</f>
        <v>0.76049999999999995</v>
      </c>
      <c r="AE43" s="100">
        <f>$G43*$BJ43</f>
        <v>0.76049999999999995</v>
      </c>
      <c r="AF43" s="100">
        <f>$G43*$BJ43</f>
        <v>0.76049999999999995</v>
      </c>
      <c r="AG43" s="100">
        <f>$G43*$BJ43</f>
        <v>0.76049999999999995</v>
      </c>
      <c r="AH43" s="100">
        <f>$G43*$BJ43</f>
        <v>0.76049999999999995</v>
      </c>
      <c r="AI43" s="100">
        <f>$G43*$BJ43</f>
        <v>0.76049999999999995</v>
      </c>
      <c r="AJ43" s="100">
        <f>$G43*$BJ43</f>
        <v>0.76049999999999995</v>
      </c>
      <c r="AK43" s="100">
        <f>$G43*$BJ43</f>
        <v>0.76049999999999995</v>
      </c>
      <c r="AL43" s="100">
        <f>$G43*$BJ43</f>
        <v>0.76049999999999995</v>
      </c>
      <c r="AM43" s="100">
        <f>$G43*$BJ43</f>
        <v>0.76049999999999995</v>
      </c>
      <c r="AN43" s="116">
        <f t="shared" si="66"/>
        <v>9.1260000000000012</v>
      </c>
      <c r="AO43" s="100">
        <f>$G43*$BJ43</f>
        <v>0.76049999999999995</v>
      </c>
      <c r="AP43" s="100">
        <f>$G43*$BJ43</f>
        <v>0.76049999999999995</v>
      </c>
      <c r="AQ43" s="100">
        <f>$G43*$BJ43</f>
        <v>0.76049999999999995</v>
      </c>
      <c r="AR43" s="100">
        <f>$G43*$BJ43</f>
        <v>0.76049999999999995</v>
      </c>
      <c r="AS43" s="100">
        <f>$G43*$BJ43</f>
        <v>0.76049999999999995</v>
      </c>
      <c r="AT43" s="100">
        <f>$G43*$BJ43</f>
        <v>0.76049999999999995</v>
      </c>
      <c r="AU43" s="100">
        <f>$G43*$BJ43</f>
        <v>0.76049999999999995</v>
      </c>
      <c r="AV43" s="100">
        <f>$G43*$BJ43</f>
        <v>0.76049999999999995</v>
      </c>
      <c r="AW43" s="100">
        <f>$G43*$BJ43</f>
        <v>0.76049999999999995</v>
      </c>
      <c r="AX43" s="100">
        <f>$G43*$BJ43</f>
        <v>0.76049999999999995</v>
      </c>
      <c r="AY43" s="100">
        <f>$G43*$BJ43</f>
        <v>0.76049999999999995</v>
      </c>
      <c r="AZ43" s="100">
        <f>$G43*$BJ43</f>
        <v>0.76049999999999995</v>
      </c>
      <c r="BA43" s="116">
        <f t="shared" ref="BA43:BA47" si="69">SUM(AO43:AZ43)</f>
        <v>9.1260000000000012</v>
      </c>
      <c r="BB43" s="100" t="s">
        <v>176</v>
      </c>
      <c r="BC43" s="100" t="s">
        <v>176</v>
      </c>
      <c r="BD43" s="100" t="s">
        <v>176</v>
      </c>
      <c r="BE43" s="100" t="s">
        <v>176</v>
      </c>
      <c r="BF43" s="100" t="s">
        <v>176</v>
      </c>
      <c r="BG43" s="100" t="s">
        <v>176</v>
      </c>
      <c r="BH43" s="100" t="s">
        <v>176</v>
      </c>
      <c r="BI43" s="116">
        <f t="shared" ref="BI43:BI48" si="70">SUM(BB43:BE43)</f>
        <v>0</v>
      </c>
      <c r="BJ43" s="83">
        <f t="shared" si="67"/>
        <v>8.3333333333333332E-3</v>
      </c>
      <c r="BK43" s="100">
        <f t="shared" si="68"/>
        <v>91.26</v>
      </c>
    </row>
    <row r="44" spans="1:63" ht="12.75" customHeight="1" outlineLevel="1" x14ac:dyDescent="0.2">
      <c r="A44" s="9">
        <v>202</v>
      </c>
      <c r="B44" s="10" t="s">
        <v>72</v>
      </c>
      <c r="C44" s="11">
        <v>5631</v>
      </c>
      <c r="D44" s="12">
        <v>39239</v>
      </c>
      <c r="E44" s="129">
        <v>315</v>
      </c>
      <c r="F44" s="102">
        <v>189</v>
      </c>
      <c r="G44" s="208">
        <f t="shared" si="45"/>
        <v>170.1</v>
      </c>
      <c r="H44" s="71">
        <f t="shared" si="46"/>
        <v>17.010000000000002</v>
      </c>
      <c r="I44" s="71">
        <f t="shared" si="47"/>
        <v>17.010000000000002</v>
      </c>
      <c r="J44" s="71">
        <f t="shared" si="48"/>
        <v>17.010000000000002</v>
      </c>
      <c r="K44" s="71">
        <f t="shared" si="49"/>
        <v>17.010000000000002</v>
      </c>
      <c r="L44" s="71">
        <f t="shared" si="50"/>
        <v>17.010000000000002</v>
      </c>
      <c r="M44" s="71">
        <f t="shared" si="51"/>
        <v>17.010000000000002</v>
      </c>
      <c r="N44" s="71">
        <f t="shared" si="52"/>
        <v>17.010000000000002</v>
      </c>
      <c r="O44" s="130">
        <f t="shared" si="53"/>
        <v>1.4175</v>
      </c>
      <c r="P44" s="130">
        <f t="shared" si="54"/>
        <v>1.4175</v>
      </c>
      <c r="Q44" s="130">
        <f t="shared" si="55"/>
        <v>1.4175</v>
      </c>
      <c r="R44" s="130">
        <f t="shared" si="56"/>
        <v>1.4175</v>
      </c>
      <c r="S44" s="130">
        <f t="shared" si="57"/>
        <v>1.4175</v>
      </c>
      <c r="T44" s="130">
        <f t="shared" si="58"/>
        <v>1.4175</v>
      </c>
      <c r="U44" s="130">
        <f t="shared" si="59"/>
        <v>1.4175</v>
      </c>
      <c r="V44" s="130">
        <f t="shared" si="60"/>
        <v>1.4175</v>
      </c>
      <c r="W44" s="130">
        <f t="shared" si="61"/>
        <v>1.4175</v>
      </c>
      <c r="X44" s="130">
        <f t="shared" si="62"/>
        <v>1.4175</v>
      </c>
      <c r="Y44" s="130">
        <f t="shared" si="63"/>
        <v>1.4175</v>
      </c>
      <c r="Z44" s="130">
        <f t="shared" si="64"/>
        <v>1.4175</v>
      </c>
      <c r="AA44" s="116">
        <f t="shared" si="65"/>
        <v>17.010000000000002</v>
      </c>
      <c r="AB44" s="100">
        <f>$G44*$BJ44</f>
        <v>1.4175</v>
      </c>
      <c r="AC44" s="100">
        <f>$G44*$BJ44</f>
        <v>1.4175</v>
      </c>
      <c r="AD44" s="100">
        <f>$G44*$BJ44</f>
        <v>1.4175</v>
      </c>
      <c r="AE44" s="100">
        <f>$G44*$BJ44</f>
        <v>1.4175</v>
      </c>
      <c r="AF44" s="100">
        <f>$G44*$BJ44</f>
        <v>1.4175</v>
      </c>
      <c r="AG44" s="100">
        <f>$G44*$BJ44</f>
        <v>1.4175</v>
      </c>
      <c r="AH44" s="100">
        <f>$G44*$BJ44</f>
        <v>1.4175</v>
      </c>
      <c r="AI44" s="100">
        <f>$G44*$BJ44</f>
        <v>1.4175</v>
      </c>
      <c r="AJ44" s="100">
        <f>$G44*$BJ44</f>
        <v>1.4175</v>
      </c>
      <c r="AK44" s="100">
        <f>$G44*$BJ44</f>
        <v>1.4175</v>
      </c>
      <c r="AL44" s="100">
        <f>$G44*$BJ44</f>
        <v>1.4175</v>
      </c>
      <c r="AM44" s="100">
        <f>$G44*$BJ44</f>
        <v>1.4175</v>
      </c>
      <c r="AN44" s="116">
        <f t="shared" si="66"/>
        <v>17.010000000000002</v>
      </c>
      <c r="AO44" s="100">
        <f>$G44*$BJ44</f>
        <v>1.4175</v>
      </c>
      <c r="AP44" s="100">
        <f>$G44*$BJ44</f>
        <v>1.4175</v>
      </c>
      <c r="AQ44" s="100">
        <f>$G44*$BJ44</f>
        <v>1.4175</v>
      </c>
      <c r="AR44" s="100">
        <f>$G44*$BJ44</f>
        <v>1.4175</v>
      </c>
      <c r="AS44" s="100">
        <f>$G44*$BJ44</f>
        <v>1.4175</v>
      </c>
      <c r="AT44" s="100">
        <f>$G44*$BJ44</f>
        <v>1.4175</v>
      </c>
      <c r="AU44" s="100">
        <f>$G44*$BJ44</f>
        <v>1.4175</v>
      </c>
      <c r="AV44" s="100">
        <f>$G44*$BJ44</f>
        <v>1.4175</v>
      </c>
      <c r="AW44" s="100">
        <f>$G44*$BJ44</f>
        <v>1.4175</v>
      </c>
      <c r="AX44" s="100">
        <f>$G44*$BJ44</f>
        <v>1.4175</v>
      </c>
      <c r="AY44" s="100">
        <f>$G44*$BJ44</f>
        <v>1.4175</v>
      </c>
      <c r="AZ44" s="100">
        <f>$G44*$BJ44</f>
        <v>1.4175</v>
      </c>
      <c r="BA44" s="116">
        <f t="shared" si="69"/>
        <v>17.010000000000002</v>
      </c>
      <c r="BB44" s="100" t="s">
        <v>176</v>
      </c>
      <c r="BC44" s="100" t="s">
        <v>176</v>
      </c>
      <c r="BD44" s="100" t="s">
        <v>176</v>
      </c>
      <c r="BE44" s="100" t="s">
        <v>176</v>
      </c>
      <c r="BF44" s="100" t="s">
        <v>176</v>
      </c>
      <c r="BG44" s="100" t="s">
        <v>176</v>
      </c>
      <c r="BH44" s="100" t="s">
        <v>176</v>
      </c>
      <c r="BI44" s="116">
        <f t="shared" si="70"/>
        <v>0</v>
      </c>
      <c r="BJ44" s="83">
        <f t="shared" si="67"/>
        <v>8.3333333333333332E-3</v>
      </c>
      <c r="BK44" s="100">
        <f t="shared" si="68"/>
        <v>170.1</v>
      </c>
    </row>
    <row r="45" spans="1:63" ht="12.75" customHeight="1" outlineLevel="1" x14ac:dyDescent="0.2">
      <c r="A45" s="9">
        <v>206</v>
      </c>
      <c r="B45" s="10" t="s">
        <v>74</v>
      </c>
      <c r="C45" s="11">
        <v>73541</v>
      </c>
      <c r="D45" s="12">
        <v>39344</v>
      </c>
      <c r="E45" s="129">
        <v>698</v>
      </c>
      <c r="F45" s="102">
        <v>418.8</v>
      </c>
      <c r="G45" s="208">
        <f t="shared" si="45"/>
        <v>376.92</v>
      </c>
      <c r="H45" s="71">
        <f t="shared" si="46"/>
        <v>37.692</v>
      </c>
      <c r="I45" s="71">
        <f t="shared" si="47"/>
        <v>37.692</v>
      </c>
      <c r="J45" s="71">
        <f t="shared" si="48"/>
        <v>37.692</v>
      </c>
      <c r="K45" s="71">
        <f t="shared" si="49"/>
        <v>37.692</v>
      </c>
      <c r="L45" s="71">
        <f t="shared" si="50"/>
        <v>37.692</v>
      </c>
      <c r="M45" s="71">
        <f t="shared" si="51"/>
        <v>37.692</v>
      </c>
      <c r="N45" s="71">
        <f t="shared" si="52"/>
        <v>37.692</v>
      </c>
      <c r="O45" s="130">
        <f t="shared" si="53"/>
        <v>3.141</v>
      </c>
      <c r="P45" s="130">
        <f t="shared" si="54"/>
        <v>3.141</v>
      </c>
      <c r="Q45" s="130">
        <f t="shared" si="55"/>
        <v>3.141</v>
      </c>
      <c r="R45" s="130">
        <f t="shared" si="56"/>
        <v>3.141</v>
      </c>
      <c r="S45" s="130">
        <f t="shared" si="57"/>
        <v>3.141</v>
      </c>
      <c r="T45" s="130">
        <f t="shared" si="58"/>
        <v>3.141</v>
      </c>
      <c r="U45" s="130">
        <f t="shared" si="59"/>
        <v>3.141</v>
      </c>
      <c r="V45" s="130">
        <f t="shared" si="60"/>
        <v>3.141</v>
      </c>
      <c r="W45" s="130">
        <f t="shared" si="61"/>
        <v>3.141</v>
      </c>
      <c r="X45" s="130">
        <f t="shared" si="62"/>
        <v>3.141</v>
      </c>
      <c r="Y45" s="130">
        <f t="shared" si="63"/>
        <v>3.141</v>
      </c>
      <c r="Z45" s="130">
        <f t="shared" si="64"/>
        <v>3.141</v>
      </c>
      <c r="AA45" s="116">
        <f t="shared" si="65"/>
        <v>37.691999999999993</v>
      </c>
      <c r="AB45" s="100">
        <f>$G45*$BJ45</f>
        <v>3.141</v>
      </c>
      <c r="AC45" s="100">
        <f>$G45*$BJ45</f>
        <v>3.141</v>
      </c>
      <c r="AD45" s="100">
        <f>$G45*$BJ45</f>
        <v>3.141</v>
      </c>
      <c r="AE45" s="100">
        <f>$G45*$BJ45</f>
        <v>3.141</v>
      </c>
      <c r="AF45" s="100">
        <f>$G45*$BJ45</f>
        <v>3.141</v>
      </c>
      <c r="AG45" s="100">
        <f>$G45*$BJ45</f>
        <v>3.141</v>
      </c>
      <c r="AH45" s="100">
        <f>$G45*$BJ45</f>
        <v>3.141</v>
      </c>
      <c r="AI45" s="100">
        <f>$G45*$BJ45</f>
        <v>3.141</v>
      </c>
      <c r="AJ45" s="100">
        <f>$G45*$BJ45</f>
        <v>3.141</v>
      </c>
      <c r="AK45" s="100">
        <f>$G45*$BJ45</f>
        <v>3.141</v>
      </c>
      <c r="AL45" s="100">
        <f>$G45*$BJ45</f>
        <v>3.141</v>
      </c>
      <c r="AM45" s="100">
        <f>$G45*$BJ45</f>
        <v>3.141</v>
      </c>
      <c r="AN45" s="116">
        <f t="shared" si="66"/>
        <v>37.691999999999993</v>
      </c>
      <c r="AO45" s="100">
        <f>$G45*$BJ45</f>
        <v>3.141</v>
      </c>
      <c r="AP45" s="100">
        <f>$G45*$BJ45</f>
        <v>3.141</v>
      </c>
      <c r="AQ45" s="100">
        <f>$G45*$BJ45</f>
        <v>3.141</v>
      </c>
      <c r="AR45" s="100">
        <f>$G45*$BJ45</f>
        <v>3.141</v>
      </c>
      <c r="AS45" s="100">
        <f>$G45*$BJ45</f>
        <v>3.141</v>
      </c>
      <c r="AT45" s="100">
        <f>$G45*$BJ45</f>
        <v>3.141</v>
      </c>
      <c r="AU45" s="100">
        <f>$G45*$BJ45</f>
        <v>3.141</v>
      </c>
      <c r="AV45" s="100">
        <f>$G45*$BJ45</f>
        <v>3.141</v>
      </c>
      <c r="AW45" s="100">
        <f>$G45*$BJ45</f>
        <v>3.141</v>
      </c>
      <c r="AX45" s="100">
        <f>$G45*$BJ45</f>
        <v>3.141</v>
      </c>
      <c r="AY45" s="100">
        <f>$G45*$BJ45</f>
        <v>3.141</v>
      </c>
      <c r="AZ45" s="100">
        <f>$G45*$BJ45</f>
        <v>3.141</v>
      </c>
      <c r="BA45" s="116">
        <f t="shared" si="69"/>
        <v>37.691999999999993</v>
      </c>
      <c r="BB45" s="100" t="s">
        <v>176</v>
      </c>
      <c r="BC45" s="100" t="s">
        <v>176</v>
      </c>
      <c r="BD45" s="100" t="s">
        <v>176</v>
      </c>
      <c r="BE45" s="100" t="s">
        <v>176</v>
      </c>
      <c r="BF45" s="100" t="s">
        <v>176</v>
      </c>
      <c r="BG45" s="100" t="s">
        <v>176</v>
      </c>
      <c r="BH45" s="100" t="s">
        <v>176</v>
      </c>
      <c r="BI45" s="116">
        <f t="shared" si="70"/>
        <v>0</v>
      </c>
      <c r="BJ45" s="83">
        <f t="shared" si="67"/>
        <v>8.3333333333333332E-3</v>
      </c>
      <c r="BK45" s="100">
        <f t="shared" si="68"/>
        <v>376.92</v>
      </c>
    </row>
    <row r="46" spans="1:63" ht="12.75" customHeight="1" outlineLevel="1" x14ac:dyDescent="0.2">
      <c r="A46" s="9">
        <v>253</v>
      </c>
      <c r="B46" s="10" t="s">
        <v>90</v>
      </c>
      <c r="C46" s="11">
        <v>12623</v>
      </c>
      <c r="D46" s="12">
        <v>39721</v>
      </c>
      <c r="E46" s="129">
        <v>44.99</v>
      </c>
      <c r="F46" s="102">
        <v>26.994</v>
      </c>
      <c r="G46" s="208">
        <f t="shared" si="45"/>
        <v>24.294599999999999</v>
      </c>
      <c r="H46" s="71">
        <f t="shared" si="46"/>
        <v>2.4294600000000002</v>
      </c>
      <c r="I46" s="71">
        <f t="shared" si="47"/>
        <v>2.4294600000000002</v>
      </c>
      <c r="J46" s="71">
        <f t="shared" si="48"/>
        <v>2.4294600000000002</v>
      </c>
      <c r="K46" s="71">
        <f t="shared" si="49"/>
        <v>2.4294600000000002</v>
      </c>
      <c r="L46" s="71">
        <f t="shared" si="50"/>
        <v>2.4294600000000002</v>
      </c>
      <c r="M46" s="71">
        <f t="shared" si="51"/>
        <v>2.4294600000000002</v>
      </c>
      <c r="N46" s="71">
        <f t="shared" si="52"/>
        <v>2.4294600000000002</v>
      </c>
      <c r="O46" s="130">
        <f t="shared" si="53"/>
        <v>0.202455</v>
      </c>
      <c r="P46" s="130">
        <f t="shared" si="54"/>
        <v>0.202455</v>
      </c>
      <c r="Q46" s="130">
        <f t="shared" si="55"/>
        <v>0.202455</v>
      </c>
      <c r="R46" s="130">
        <f t="shared" si="56"/>
        <v>0.202455</v>
      </c>
      <c r="S46" s="130">
        <f t="shared" si="57"/>
        <v>0.202455</v>
      </c>
      <c r="T46" s="130">
        <f t="shared" si="58"/>
        <v>0.202455</v>
      </c>
      <c r="U46" s="130">
        <f t="shared" si="59"/>
        <v>0.202455</v>
      </c>
      <c r="V46" s="130">
        <f t="shared" si="60"/>
        <v>0.202455</v>
      </c>
      <c r="W46" s="130">
        <f t="shared" si="61"/>
        <v>0.202455</v>
      </c>
      <c r="X46" s="130">
        <f t="shared" si="62"/>
        <v>0.202455</v>
      </c>
      <c r="Y46" s="130">
        <f t="shared" si="63"/>
        <v>0.202455</v>
      </c>
      <c r="Z46" s="130">
        <f t="shared" si="64"/>
        <v>0.202455</v>
      </c>
      <c r="AA46" s="116">
        <f t="shared" si="65"/>
        <v>2.4294600000000002</v>
      </c>
      <c r="AB46" s="100">
        <f>$G46*$BJ46</f>
        <v>0.202455</v>
      </c>
      <c r="AC46" s="100">
        <f>$G46*$BJ46</f>
        <v>0.202455</v>
      </c>
      <c r="AD46" s="100">
        <f>$G46*$BJ46</f>
        <v>0.202455</v>
      </c>
      <c r="AE46" s="100">
        <f>$G46*$BJ46</f>
        <v>0.202455</v>
      </c>
      <c r="AF46" s="100">
        <f>$G46*$BJ46</f>
        <v>0.202455</v>
      </c>
      <c r="AG46" s="100">
        <f>$G46*$BJ46</f>
        <v>0.202455</v>
      </c>
      <c r="AH46" s="100">
        <f>$G46*$BJ46</f>
        <v>0.202455</v>
      </c>
      <c r="AI46" s="100">
        <f>$G46*$BJ46</f>
        <v>0.202455</v>
      </c>
      <c r="AJ46" s="100">
        <f>$G46*$BJ46</f>
        <v>0.202455</v>
      </c>
      <c r="AK46" s="100">
        <f>$G46*$BJ46</f>
        <v>0.202455</v>
      </c>
      <c r="AL46" s="100">
        <f>$G46*$BJ46</f>
        <v>0.202455</v>
      </c>
      <c r="AM46" s="100">
        <f>$G46*$BJ46</f>
        <v>0.202455</v>
      </c>
      <c r="AN46" s="116">
        <f t="shared" si="66"/>
        <v>2.4294600000000002</v>
      </c>
      <c r="AO46" s="100">
        <f>$G46*$BJ46</f>
        <v>0.202455</v>
      </c>
      <c r="AP46" s="100">
        <f>$G46*$BJ46</f>
        <v>0.202455</v>
      </c>
      <c r="AQ46" s="100">
        <f>$G46*$BJ46</f>
        <v>0.202455</v>
      </c>
      <c r="AR46" s="100">
        <f>$G46*$BJ46</f>
        <v>0.202455</v>
      </c>
      <c r="AS46" s="100">
        <f>$G46*$BJ46</f>
        <v>0.202455</v>
      </c>
      <c r="AT46" s="100">
        <f>$G46*$BJ46</f>
        <v>0.202455</v>
      </c>
      <c r="AU46" s="100">
        <f>$G46*$BJ46</f>
        <v>0.202455</v>
      </c>
      <c r="AV46" s="100">
        <f>$G46*$BJ46</f>
        <v>0.202455</v>
      </c>
      <c r="AW46" s="100">
        <f>$G46*$BJ46</f>
        <v>0.202455</v>
      </c>
      <c r="AX46" s="100">
        <f>$G46*$BJ46</f>
        <v>0.202455</v>
      </c>
      <c r="AY46" s="100">
        <f>$G46*$BJ46</f>
        <v>0.202455</v>
      </c>
      <c r="AZ46" s="100">
        <f>$G46*$BJ46</f>
        <v>0.202455</v>
      </c>
      <c r="BA46" s="116">
        <f t="shared" si="69"/>
        <v>2.4294600000000002</v>
      </c>
      <c r="BB46" s="100" t="s">
        <v>176</v>
      </c>
      <c r="BC46" s="100" t="s">
        <v>176</v>
      </c>
      <c r="BD46" s="100" t="s">
        <v>176</v>
      </c>
      <c r="BE46" s="100" t="s">
        <v>176</v>
      </c>
      <c r="BF46" s="100" t="s">
        <v>176</v>
      </c>
      <c r="BG46" s="100" t="s">
        <v>176</v>
      </c>
      <c r="BH46" s="100" t="s">
        <v>176</v>
      </c>
      <c r="BI46" s="116">
        <f t="shared" si="70"/>
        <v>0</v>
      </c>
      <c r="BJ46" s="83">
        <f t="shared" si="67"/>
        <v>8.3333333333333332E-3</v>
      </c>
      <c r="BK46" s="100">
        <f t="shared" si="68"/>
        <v>24.294599999999999</v>
      </c>
    </row>
    <row r="47" spans="1:63" ht="12.75" customHeight="1" outlineLevel="1" thickBot="1" x14ac:dyDescent="0.25">
      <c r="A47" s="9">
        <v>254</v>
      </c>
      <c r="B47" s="10" t="s">
        <v>91</v>
      </c>
      <c r="C47" s="11">
        <v>12622</v>
      </c>
      <c r="D47" s="12">
        <v>39721</v>
      </c>
      <c r="E47" s="136">
        <v>49.99</v>
      </c>
      <c r="F47" s="132">
        <v>29.994</v>
      </c>
      <c r="G47" s="208">
        <f t="shared" si="45"/>
        <v>26.994600000000002</v>
      </c>
      <c r="H47" s="71">
        <f t="shared" si="46"/>
        <v>2.6994600000000002</v>
      </c>
      <c r="I47" s="71">
        <f t="shared" si="47"/>
        <v>2.6994600000000002</v>
      </c>
      <c r="J47" s="71">
        <f t="shared" si="48"/>
        <v>2.6994600000000002</v>
      </c>
      <c r="K47" s="71">
        <f t="shared" si="49"/>
        <v>2.6994600000000002</v>
      </c>
      <c r="L47" s="71">
        <f t="shared" si="50"/>
        <v>2.6994600000000002</v>
      </c>
      <c r="M47" s="71">
        <f t="shared" si="51"/>
        <v>2.6994600000000002</v>
      </c>
      <c r="N47" s="71">
        <f t="shared" si="52"/>
        <v>2.6994600000000002</v>
      </c>
      <c r="O47" s="130">
        <f t="shared" si="53"/>
        <v>0.22495500000000002</v>
      </c>
      <c r="P47" s="130">
        <f t="shared" si="54"/>
        <v>0.22495500000000002</v>
      </c>
      <c r="Q47" s="130">
        <f t="shared" si="55"/>
        <v>0.22495500000000002</v>
      </c>
      <c r="R47" s="130">
        <f t="shared" si="56"/>
        <v>0.22495500000000002</v>
      </c>
      <c r="S47" s="130">
        <f t="shared" si="57"/>
        <v>0.22495500000000002</v>
      </c>
      <c r="T47" s="130">
        <f t="shared" si="58"/>
        <v>0.22495500000000002</v>
      </c>
      <c r="U47" s="130">
        <f t="shared" si="59"/>
        <v>0.22495500000000002</v>
      </c>
      <c r="V47" s="130">
        <f t="shared" si="60"/>
        <v>0.22495500000000002</v>
      </c>
      <c r="W47" s="130">
        <f t="shared" si="61"/>
        <v>0.22495500000000002</v>
      </c>
      <c r="X47" s="130">
        <f t="shared" si="62"/>
        <v>0.22495500000000002</v>
      </c>
      <c r="Y47" s="130">
        <f t="shared" si="63"/>
        <v>0.22495500000000002</v>
      </c>
      <c r="Z47" s="130">
        <f t="shared" si="64"/>
        <v>0.22495500000000002</v>
      </c>
      <c r="AA47" s="116">
        <f t="shared" si="65"/>
        <v>2.6994600000000002</v>
      </c>
      <c r="AB47" s="100">
        <f>$G47*$BJ47</f>
        <v>0.22495500000000002</v>
      </c>
      <c r="AC47" s="100">
        <f>$G47*$BJ47</f>
        <v>0.22495500000000002</v>
      </c>
      <c r="AD47" s="100">
        <f>$G47*$BJ47</f>
        <v>0.22495500000000002</v>
      </c>
      <c r="AE47" s="100">
        <f>$G47*$BJ47</f>
        <v>0.22495500000000002</v>
      </c>
      <c r="AF47" s="100">
        <f>$G47*$BJ47</f>
        <v>0.22495500000000002</v>
      </c>
      <c r="AG47" s="100">
        <f>$G47*$BJ47</f>
        <v>0.22495500000000002</v>
      </c>
      <c r="AH47" s="100">
        <f>$G47*$BJ47</f>
        <v>0.22495500000000002</v>
      </c>
      <c r="AI47" s="100">
        <f>$G47*$BJ47</f>
        <v>0.22495500000000002</v>
      </c>
      <c r="AJ47" s="100">
        <f>$G47*$BJ47</f>
        <v>0.22495500000000002</v>
      </c>
      <c r="AK47" s="100">
        <f>$G47*$BJ47</f>
        <v>0.22495500000000002</v>
      </c>
      <c r="AL47" s="100">
        <f>$G47*$BJ47</f>
        <v>0.22495500000000002</v>
      </c>
      <c r="AM47" s="100">
        <f>$G47*$BJ47</f>
        <v>0.22495500000000002</v>
      </c>
      <c r="AN47" s="116">
        <f t="shared" si="66"/>
        <v>2.6994600000000002</v>
      </c>
      <c r="AO47" s="100">
        <f>$G47*$BJ47</f>
        <v>0.22495500000000002</v>
      </c>
      <c r="AP47" s="100">
        <f>$G47*$BJ47</f>
        <v>0.22495500000000002</v>
      </c>
      <c r="AQ47" s="100">
        <f>$G47*$BJ47</f>
        <v>0.22495500000000002</v>
      </c>
      <c r="AR47" s="100">
        <f>$G47*$BJ47</f>
        <v>0.22495500000000002</v>
      </c>
      <c r="AS47" s="100">
        <f>$G47*$BJ47</f>
        <v>0.22495500000000002</v>
      </c>
      <c r="AT47" s="100">
        <f>$G47*$BJ47</f>
        <v>0.22495500000000002</v>
      </c>
      <c r="AU47" s="100">
        <f>$G47*$BJ47</f>
        <v>0.22495500000000002</v>
      </c>
      <c r="AV47" s="100">
        <f>$G47*$BJ47</f>
        <v>0.22495500000000002</v>
      </c>
      <c r="AW47" s="100">
        <f>$G47*$BJ47</f>
        <v>0.22495500000000002</v>
      </c>
      <c r="AX47" s="100">
        <f>$G47*$BJ47</f>
        <v>0.22495500000000002</v>
      </c>
      <c r="AY47" s="100">
        <f>$G47*$BJ47</f>
        <v>0.22495500000000002</v>
      </c>
      <c r="AZ47" s="100">
        <f>$G47*$BJ47</f>
        <v>0.22495500000000002</v>
      </c>
      <c r="BA47" s="116">
        <f t="shared" si="69"/>
        <v>2.6994600000000002</v>
      </c>
      <c r="BB47" s="100" t="s">
        <v>176</v>
      </c>
      <c r="BC47" s="100" t="s">
        <v>176</v>
      </c>
      <c r="BD47" s="100" t="s">
        <v>176</v>
      </c>
      <c r="BE47" s="100" t="s">
        <v>176</v>
      </c>
      <c r="BF47" s="100" t="s">
        <v>176</v>
      </c>
      <c r="BG47" s="100" t="s">
        <v>176</v>
      </c>
      <c r="BH47" s="100" t="s">
        <v>176</v>
      </c>
      <c r="BI47" s="116">
        <f>SUM(BB47:BH47)</f>
        <v>0</v>
      </c>
      <c r="BJ47" s="83">
        <f t="shared" si="67"/>
        <v>8.3333333333333332E-3</v>
      </c>
      <c r="BK47" s="100">
        <f t="shared" si="68"/>
        <v>26.994600000000005</v>
      </c>
    </row>
    <row r="48" spans="1:63" ht="12.75" customHeight="1" thickBot="1" x14ac:dyDescent="0.25">
      <c r="A48" s="22"/>
      <c r="B48" s="23"/>
      <c r="C48" s="24"/>
      <c r="D48" s="106"/>
      <c r="E48" s="137" t="s">
        <v>168</v>
      </c>
      <c r="F48" s="126">
        <f>SUM(F42:F47)</f>
        <v>1135.1879999999999</v>
      </c>
      <c r="G48" s="98">
        <f>SUM(G42:G47)</f>
        <v>1021.6692</v>
      </c>
      <c r="H48" s="99">
        <f t="shared" ref="H48:Z48" si="71">SUM(H42:H47)</f>
        <v>102.16692000000002</v>
      </c>
      <c r="I48" s="99">
        <f t="shared" si="71"/>
        <v>102.16692000000002</v>
      </c>
      <c r="J48" s="99">
        <f t="shared" si="71"/>
        <v>102.16692000000002</v>
      </c>
      <c r="K48" s="99">
        <f t="shared" si="71"/>
        <v>102.16692000000002</v>
      </c>
      <c r="L48" s="99">
        <f t="shared" si="71"/>
        <v>102.16692000000002</v>
      </c>
      <c r="M48" s="99">
        <f t="shared" si="71"/>
        <v>102.16692000000002</v>
      </c>
      <c r="N48" s="99">
        <f t="shared" si="71"/>
        <v>102.16692000000002</v>
      </c>
      <c r="O48" s="99">
        <f t="shared" si="71"/>
        <v>8.513910000000001</v>
      </c>
      <c r="P48" s="99">
        <f t="shared" si="71"/>
        <v>8.513910000000001</v>
      </c>
      <c r="Q48" s="99">
        <f t="shared" si="71"/>
        <v>8.513910000000001</v>
      </c>
      <c r="R48" s="99">
        <f t="shared" si="71"/>
        <v>8.513910000000001</v>
      </c>
      <c r="S48" s="99">
        <f t="shared" si="71"/>
        <v>8.513910000000001</v>
      </c>
      <c r="T48" s="99">
        <f t="shared" si="71"/>
        <v>8.513910000000001</v>
      </c>
      <c r="U48" s="99">
        <f t="shared" si="71"/>
        <v>8.513910000000001</v>
      </c>
      <c r="V48" s="99">
        <f t="shared" si="71"/>
        <v>8.513910000000001</v>
      </c>
      <c r="W48" s="99">
        <f t="shared" si="71"/>
        <v>8.513910000000001</v>
      </c>
      <c r="X48" s="99">
        <f t="shared" si="71"/>
        <v>8.513910000000001</v>
      </c>
      <c r="Y48" s="99">
        <f t="shared" si="71"/>
        <v>8.513910000000001</v>
      </c>
      <c r="Z48" s="99">
        <f t="shared" si="71"/>
        <v>8.513910000000001</v>
      </c>
      <c r="AA48" s="135">
        <f t="shared" si="65"/>
        <v>102.16691999999999</v>
      </c>
      <c r="AB48" s="135">
        <f t="shared" ref="AB48:AM48" si="72">SUM(AB42:AB47)</f>
        <v>8.513910000000001</v>
      </c>
      <c r="AC48" s="135">
        <f t="shared" si="72"/>
        <v>8.513910000000001</v>
      </c>
      <c r="AD48" s="135">
        <f t="shared" si="72"/>
        <v>8.513910000000001</v>
      </c>
      <c r="AE48" s="135">
        <f t="shared" si="72"/>
        <v>8.513910000000001</v>
      </c>
      <c r="AF48" s="135">
        <f t="shared" si="72"/>
        <v>8.513910000000001</v>
      </c>
      <c r="AG48" s="135">
        <f t="shared" si="72"/>
        <v>8.513910000000001</v>
      </c>
      <c r="AH48" s="135">
        <f t="shared" si="72"/>
        <v>8.513910000000001</v>
      </c>
      <c r="AI48" s="135">
        <f t="shared" si="72"/>
        <v>8.513910000000001</v>
      </c>
      <c r="AJ48" s="135">
        <f t="shared" si="72"/>
        <v>8.513910000000001</v>
      </c>
      <c r="AK48" s="135">
        <f t="shared" si="72"/>
        <v>8.513910000000001</v>
      </c>
      <c r="AL48" s="135">
        <f t="shared" si="72"/>
        <v>8.513910000000001</v>
      </c>
      <c r="AM48" s="135">
        <f t="shared" si="72"/>
        <v>8.513910000000001</v>
      </c>
      <c r="AN48" s="135">
        <f t="shared" si="66"/>
        <v>102.16691999999999</v>
      </c>
      <c r="AO48" s="135">
        <f t="shared" ref="AO48:AP48" si="73">SUM(AO42:AO47)</f>
        <v>8.513910000000001</v>
      </c>
      <c r="AP48" s="135">
        <f t="shared" si="73"/>
        <v>8.513910000000001</v>
      </c>
      <c r="AQ48" s="135">
        <f t="shared" ref="AQ48:AR48" si="74">SUM(AQ42:AQ47)</f>
        <v>8.513910000000001</v>
      </c>
      <c r="AR48" s="135">
        <f t="shared" si="74"/>
        <v>8.513910000000001</v>
      </c>
      <c r="AS48" s="135">
        <f t="shared" ref="AS48:AY48" si="75">SUM(AS42:AS47)</f>
        <v>8.513910000000001</v>
      </c>
      <c r="AT48" s="135">
        <f t="shared" si="75"/>
        <v>8.513910000000001</v>
      </c>
      <c r="AU48" s="135">
        <f t="shared" si="75"/>
        <v>8.513910000000001</v>
      </c>
      <c r="AV48" s="135">
        <f t="shared" si="75"/>
        <v>8.513910000000001</v>
      </c>
      <c r="AW48" s="135">
        <f t="shared" si="75"/>
        <v>8.513910000000001</v>
      </c>
      <c r="AX48" s="135">
        <f t="shared" si="75"/>
        <v>8.513910000000001</v>
      </c>
      <c r="AY48" s="135">
        <f t="shared" si="75"/>
        <v>8.513910000000001</v>
      </c>
      <c r="AZ48" s="135">
        <f t="shared" ref="AZ48" si="76">SUM(AZ42:AZ47)</f>
        <v>8.513910000000001</v>
      </c>
      <c r="BA48" s="135">
        <f>SUM(AO48:AZ48)</f>
        <v>102.16691999999999</v>
      </c>
      <c r="BB48" s="135">
        <f t="shared" ref="BB48:BG48" si="77">SUM(BB42:BB47)</f>
        <v>0</v>
      </c>
      <c r="BC48" s="135">
        <f t="shared" si="77"/>
        <v>0</v>
      </c>
      <c r="BD48" s="135">
        <f t="shared" si="77"/>
        <v>0</v>
      </c>
      <c r="BE48" s="135">
        <f t="shared" si="77"/>
        <v>0</v>
      </c>
      <c r="BF48" s="135">
        <f t="shared" si="77"/>
        <v>0</v>
      </c>
      <c r="BG48" s="135">
        <f t="shared" si="77"/>
        <v>0</v>
      </c>
      <c r="BH48" s="135">
        <f t="shared" ref="BH48" si="78">SUM(BH42:BH47)</f>
        <v>0</v>
      </c>
      <c r="BI48" s="135">
        <f t="shared" ref="BI48" si="79">SUM(BI42:BI47)</f>
        <v>0</v>
      </c>
      <c r="BJ48" s="73"/>
      <c r="BK48" s="100">
        <f>+H48+I48+J48+K48+L48+M48+N48+AA48+AN48+BA48+BI48</f>
        <v>1021.6692000000002</v>
      </c>
    </row>
    <row r="49" spans="1:63" ht="12.75" customHeight="1" x14ac:dyDescent="0.2">
      <c r="A49" s="36"/>
      <c r="B49" s="36"/>
      <c r="C49" s="36"/>
      <c r="D49" s="70"/>
      <c r="E49" s="36"/>
      <c r="F49" s="101"/>
      <c r="G49" s="78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78"/>
      <c r="BB49" s="78"/>
      <c r="BC49" s="78"/>
      <c r="BD49" s="78"/>
      <c r="BE49" s="78"/>
      <c r="BF49" s="78"/>
      <c r="BG49" s="78"/>
      <c r="BH49" s="78"/>
      <c r="BI49" s="36"/>
      <c r="BJ49" s="73"/>
      <c r="BK49" s="100"/>
    </row>
    <row r="50" spans="1:63" ht="12.75" customHeight="1" x14ac:dyDescent="0.2">
      <c r="A50" s="230" t="s">
        <v>169</v>
      </c>
      <c r="B50" s="227"/>
      <c r="C50" s="227"/>
      <c r="D50" s="228"/>
      <c r="E50" s="8"/>
      <c r="F50" s="102"/>
      <c r="G50" s="81">
        <v>0.9</v>
      </c>
      <c r="H50" s="81">
        <v>0.1</v>
      </c>
      <c r="I50" s="81">
        <v>0.1</v>
      </c>
      <c r="J50" s="81">
        <v>0.1</v>
      </c>
      <c r="K50" s="81">
        <v>0.1</v>
      </c>
      <c r="L50" s="81">
        <v>0.1</v>
      </c>
      <c r="M50" s="81">
        <v>0.1</v>
      </c>
      <c r="N50" s="81">
        <v>0.1</v>
      </c>
      <c r="O50" s="82">
        <f t="shared" ref="O50:Z50" si="80">10%/12</f>
        <v>8.3333333333333332E-3</v>
      </c>
      <c r="P50" s="82">
        <f t="shared" si="80"/>
        <v>8.3333333333333332E-3</v>
      </c>
      <c r="Q50" s="82">
        <f t="shared" si="80"/>
        <v>8.3333333333333332E-3</v>
      </c>
      <c r="R50" s="82">
        <f t="shared" si="80"/>
        <v>8.3333333333333332E-3</v>
      </c>
      <c r="S50" s="82">
        <f t="shared" si="80"/>
        <v>8.3333333333333332E-3</v>
      </c>
      <c r="T50" s="82">
        <f t="shared" si="80"/>
        <v>8.3333333333333332E-3</v>
      </c>
      <c r="U50" s="82">
        <f t="shared" si="80"/>
        <v>8.3333333333333332E-3</v>
      </c>
      <c r="V50" s="82">
        <f t="shared" si="80"/>
        <v>8.3333333333333332E-3</v>
      </c>
      <c r="W50" s="82">
        <f t="shared" si="80"/>
        <v>8.3333333333333332E-3</v>
      </c>
      <c r="X50" s="82">
        <f t="shared" si="80"/>
        <v>8.3333333333333332E-3</v>
      </c>
      <c r="Y50" s="82">
        <f t="shared" si="80"/>
        <v>8.3333333333333332E-3</v>
      </c>
      <c r="Z50" s="82">
        <f t="shared" si="80"/>
        <v>8.3333333333333332E-3</v>
      </c>
      <c r="AA50" s="82">
        <f t="shared" ref="AA50:AA63" si="81">SUM(O50:Z50)</f>
        <v>9.9999999999999992E-2</v>
      </c>
      <c r="AB50" s="82">
        <f t="shared" ref="AB50:AY50" si="82">10%/12</f>
        <v>8.3333333333333332E-3</v>
      </c>
      <c r="AC50" s="82">
        <f t="shared" si="82"/>
        <v>8.3333333333333332E-3</v>
      </c>
      <c r="AD50" s="82">
        <f t="shared" si="82"/>
        <v>8.3333333333333332E-3</v>
      </c>
      <c r="AE50" s="82">
        <f t="shared" si="82"/>
        <v>8.3333333333333332E-3</v>
      </c>
      <c r="AF50" s="82">
        <f t="shared" si="82"/>
        <v>8.3333333333333332E-3</v>
      </c>
      <c r="AG50" s="82">
        <f t="shared" si="82"/>
        <v>8.3333333333333332E-3</v>
      </c>
      <c r="AH50" s="82">
        <f t="shared" si="82"/>
        <v>8.3333333333333332E-3</v>
      </c>
      <c r="AI50" s="82">
        <f t="shared" si="82"/>
        <v>8.3333333333333332E-3</v>
      </c>
      <c r="AJ50" s="82">
        <f t="shared" si="82"/>
        <v>8.3333333333333332E-3</v>
      </c>
      <c r="AK50" s="82">
        <f t="shared" si="82"/>
        <v>8.3333333333333332E-3</v>
      </c>
      <c r="AL50" s="82">
        <f t="shared" si="82"/>
        <v>8.3333333333333332E-3</v>
      </c>
      <c r="AM50" s="82">
        <f t="shared" si="82"/>
        <v>8.3333333333333332E-3</v>
      </c>
      <c r="AN50" s="82">
        <f t="shared" ref="AN50:AN63" si="83">SUM(AB50:AM50)</f>
        <v>9.9999999999999992E-2</v>
      </c>
      <c r="AO50" s="82">
        <f t="shared" si="82"/>
        <v>8.3333333333333332E-3</v>
      </c>
      <c r="AP50" s="82">
        <f t="shared" si="82"/>
        <v>8.3333333333333332E-3</v>
      </c>
      <c r="AQ50" s="82">
        <f t="shared" si="82"/>
        <v>8.3333333333333332E-3</v>
      </c>
      <c r="AR50" s="82">
        <f t="shared" si="82"/>
        <v>8.3333333333333332E-3</v>
      </c>
      <c r="AS50" s="82">
        <f t="shared" si="82"/>
        <v>8.3333333333333332E-3</v>
      </c>
      <c r="AT50" s="82">
        <f t="shared" si="82"/>
        <v>8.3333333333333332E-3</v>
      </c>
      <c r="AU50" s="82">
        <f t="shared" si="82"/>
        <v>8.3333333333333332E-3</v>
      </c>
      <c r="AV50" s="82">
        <f t="shared" si="82"/>
        <v>8.3333333333333332E-3</v>
      </c>
      <c r="AW50" s="82">
        <f t="shared" si="82"/>
        <v>8.3333333333333332E-3</v>
      </c>
      <c r="AX50" s="82">
        <f t="shared" si="82"/>
        <v>8.3333333333333332E-3</v>
      </c>
      <c r="AY50" s="82">
        <f t="shared" si="82"/>
        <v>8.3333333333333332E-3</v>
      </c>
      <c r="AZ50" s="82">
        <f>10%/12</f>
        <v>8.3333333333333332E-3</v>
      </c>
      <c r="BA50" s="82">
        <f>SUM(AO50:AZ50)</f>
        <v>9.9999999999999992E-2</v>
      </c>
      <c r="BB50" s="82">
        <f>10%/12</f>
        <v>8.3333333333333332E-3</v>
      </c>
      <c r="BC50" s="82"/>
      <c r="BD50" s="82"/>
      <c r="BE50" s="82"/>
      <c r="BF50" s="82"/>
      <c r="BG50" s="82"/>
      <c r="BH50" s="82"/>
      <c r="BI50" s="82">
        <f>SUM(BB50)</f>
        <v>8.3333333333333332E-3</v>
      </c>
      <c r="BJ50" s="83">
        <f t="shared" ref="BJ50:BJ62" si="84">10%/12</f>
        <v>8.3333333333333332E-3</v>
      </c>
      <c r="BK50" s="100"/>
    </row>
    <row r="51" spans="1:63" ht="12.75" customHeight="1" outlineLevel="1" x14ac:dyDescent="0.2">
      <c r="A51" s="9">
        <v>88</v>
      </c>
      <c r="B51" s="10" t="s">
        <v>36</v>
      </c>
      <c r="C51" s="11">
        <v>6704</v>
      </c>
      <c r="D51" s="12">
        <v>35746</v>
      </c>
      <c r="E51" s="129">
        <v>210</v>
      </c>
      <c r="F51" s="102">
        <v>126</v>
      </c>
      <c r="G51" s="208">
        <f t="shared" ref="G51:G62" si="85">F51*90%</f>
        <v>113.4</v>
      </c>
      <c r="H51" s="71">
        <f t="shared" ref="H51:H61" si="86">G51*10%</f>
        <v>11.340000000000002</v>
      </c>
      <c r="I51" s="71">
        <f t="shared" ref="I51:I61" si="87">G51*10%</f>
        <v>11.340000000000002</v>
      </c>
      <c r="J51" s="71">
        <f t="shared" ref="J51:J62" si="88">G51*10%</f>
        <v>11.340000000000002</v>
      </c>
      <c r="K51" s="71">
        <f t="shared" ref="K51:K62" si="89">G51*10%</f>
        <v>11.340000000000002</v>
      </c>
      <c r="L51" s="71">
        <f t="shared" ref="L51:L62" si="90">G51*10%</f>
        <v>11.340000000000002</v>
      </c>
      <c r="M51" s="71">
        <f t="shared" ref="M51:M62" si="91">G51*10%</f>
        <v>11.340000000000002</v>
      </c>
      <c r="N51" s="71">
        <f t="shared" ref="N51:N62" si="92">G51*10%</f>
        <v>11.340000000000002</v>
      </c>
      <c r="O51" s="130">
        <f t="shared" ref="O51:O62" si="93">G51*BJ51</f>
        <v>0.94500000000000006</v>
      </c>
      <c r="P51" s="130">
        <f t="shared" ref="P51:P62" si="94">G51*BJ51</f>
        <v>0.94500000000000006</v>
      </c>
      <c r="Q51" s="130">
        <f t="shared" ref="Q51:Q62" si="95">G51*BJ51</f>
        <v>0.94500000000000006</v>
      </c>
      <c r="R51" s="130">
        <f t="shared" ref="R51:R62" si="96">G51*BJ51</f>
        <v>0.94500000000000006</v>
      </c>
      <c r="S51" s="130">
        <f t="shared" ref="S51:S62" si="97">G51*BJ51</f>
        <v>0.94500000000000006</v>
      </c>
      <c r="T51" s="130">
        <f t="shared" ref="T51:T62" si="98">G51*BJ51</f>
        <v>0.94500000000000006</v>
      </c>
      <c r="U51" s="130">
        <f t="shared" ref="U51:U62" si="99">G51*BJ51</f>
        <v>0.94500000000000006</v>
      </c>
      <c r="V51" s="130">
        <f t="shared" ref="V51:V62" si="100">G51*BJ51</f>
        <v>0.94500000000000006</v>
      </c>
      <c r="W51" s="130">
        <f t="shared" ref="W51:W62" si="101">G51*BJ51</f>
        <v>0.94500000000000006</v>
      </c>
      <c r="X51" s="130">
        <f t="shared" ref="X51:X62" si="102">G51*BJ51</f>
        <v>0.94500000000000006</v>
      </c>
      <c r="Y51" s="130">
        <f t="shared" ref="Y51:Y62" si="103">G51*BJ51</f>
        <v>0.94500000000000006</v>
      </c>
      <c r="Z51" s="130">
        <f t="shared" ref="Z51:Z62" si="104">G51*BJ51</f>
        <v>0.94500000000000006</v>
      </c>
      <c r="AA51" s="116">
        <f t="shared" si="81"/>
        <v>11.340000000000002</v>
      </c>
      <c r="AB51" s="100">
        <f>$G51*$BJ51</f>
        <v>0.94500000000000006</v>
      </c>
      <c r="AC51" s="100">
        <f>$G51*$BJ51</f>
        <v>0.94500000000000006</v>
      </c>
      <c r="AD51" s="100">
        <f>$G51*$BJ51</f>
        <v>0.94500000000000006</v>
      </c>
      <c r="AE51" s="100">
        <f>$G51*$BJ51</f>
        <v>0.94500000000000006</v>
      </c>
      <c r="AF51" s="100">
        <f>$G51*$BJ51</f>
        <v>0.94500000000000006</v>
      </c>
      <c r="AG51" s="100">
        <f>$G51*$BJ51</f>
        <v>0.94500000000000006</v>
      </c>
      <c r="AH51" s="100">
        <f>$G51*$BJ51</f>
        <v>0.94500000000000006</v>
      </c>
      <c r="AI51" s="100">
        <f>$G51*$BJ51</f>
        <v>0.94500000000000006</v>
      </c>
      <c r="AJ51" s="100">
        <f>$G51*$BJ51</f>
        <v>0.94500000000000006</v>
      </c>
      <c r="AK51" s="100">
        <f>$G51*$BJ51</f>
        <v>0.94500000000000006</v>
      </c>
      <c r="AL51" s="100">
        <f>$G51*$BJ51</f>
        <v>0.94500000000000006</v>
      </c>
      <c r="AM51" s="100">
        <f>$G51*$BJ51</f>
        <v>0.94500000000000006</v>
      </c>
      <c r="AN51" s="116">
        <f t="shared" si="83"/>
        <v>11.340000000000002</v>
      </c>
      <c r="AO51" s="100">
        <f>$G51*$BJ51</f>
        <v>0.94500000000000006</v>
      </c>
      <c r="AP51" s="100">
        <f>$G51*$BJ51</f>
        <v>0.94500000000000006</v>
      </c>
      <c r="AQ51" s="100">
        <f>$G51*$BJ51</f>
        <v>0.94500000000000006</v>
      </c>
      <c r="AR51" s="100">
        <f>$G51*$BJ51</f>
        <v>0.94500000000000006</v>
      </c>
      <c r="AS51" s="100">
        <f>$G51*$BJ51</f>
        <v>0.94500000000000006</v>
      </c>
      <c r="AT51" s="100">
        <f>$G51*$BJ51</f>
        <v>0.94500000000000006</v>
      </c>
      <c r="AU51" s="100">
        <f>$G51*$BJ51</f>
        <v>0.94500000000000006</v>
      </c>
      <c r="AV51" s="100">
        <f>$G51*$BJ51</f>
        <v>0.94500000000000006</v>
      </c>
      <c r="AW51" s="100">
        <f>$G51*$BJ51</f>
        <v>0.94500000000000006</v>
      </c>
      <c r="AX51" s="100">
        <f>$G51*$BJ51</f>
        <v>0.94500000000000006</v>
      </c>
      <c r="AY51" s="100">
        <f>$G51*$BJ51</f>
        <v>0.94500000000000006</v>
      </c>
      <c r="AZ51" s="100">
        <f>$G51*$BJ51</f>
        <v>0.94500000000000006</v>
      </c>
      <c r="BA51" s="116">
        <f>SUM(AO51:AZ51)</f>
        <v>11.340000000000002</v>
      </c>
      <c r="BB51" s="100" t="s">
        <v>176</v>
      </c>
      <c r="BC51" s="100" t="s">
        <v>176</v>
      </c>
      <c r="BD51" s="100" t="s">
        <v>176</v>
      </c>
      <c r="BE51" s="100" t="s">
        <v>176</v>
      </c>
      <c r="BF51" s="100" t="s">
        <v>176</v>
      </c>
      <c r="BG51" s="100" t="s">
        <v>176</v>
      </c>
      <c r="BH51" s="100" t="s">
        <v>176</v>
      </c>
      <c r="BI51" s="116">
        <f t="shared" ref="BI51:BI55" si="105">SUM(BB51:BE51)</f>
        <v>0</v>
      </c>
      <c r="BJ51" s="83">
        <f t="shared" si="84"/>
        <v>8.3333333333333332E-3</v>
      </c>
      <c r="BK51" s="100">
        <f t="shared" ref="BK51:BK61" si="106">+H51+I51+J51+K51+L51+M51+N51+AA51+AN51+BA51</f>
        <v>113.40000000000002</v>
      </c>
    </row>
    <row r="52" spans="1:63" ht="12.75" customHeight="1" outlineLevel="1" x14ac:dyDescent="0.2">
      <c r="A52" s="9">
        <v>135</v>
      </c>
      <c r="B52" s="10" t="s">
        <v>44</v>
      </c>
      <c r="C52" s="11">
        <v>54200</v>
      </c>
      <c r="D52" s="12">
        <v>36027</v>
      </c>
      <c r="E52" s="129">
        <v>84.3</v>
      </c>
      <c r="F52" s="102">
        <v>50.58</v>
      </c>
      <c r="G52" s="208">
        <f t="shared" si="85"/>
        <v>45.521999999999998</v>
      </c>
      <c r="H52" s="71">
        <f t="shared" si="86"/>
        <v>4.5522</v>
      </c>
      <c r="I52" s="71">
        <f t="shared" si="87"/>
        <v>4.5522</v>
      </c>
      <c r="J52" s="71">
        <f t="shared" si="88"/>
        <v>4.5522</v>
      </c>
      <c r="K52" s="71">
        <f t="shared" si="89"/>
        <v>4.5522</v>
      </c>
      <c r="L52" s="71">
        <f t="shared" si="90"/>
        <v>4.5522</v>
      </c>
      <c r="M52" s="71">
        <f t="shared" si="91"/>
        <v>4.5522</v>
      </c>
      <c r="N52" s="71">
        <f t="shared" si="92"/>
        <v>4.5522</v>
      </c>
      <c r="O52" s="130">
        <f t="shared" si="93"/>
        <v>0.37934999999999997</v>
      </c>
      <c r="P52" s="130">
        <f t="shared" si="94"/>
        <v>0.37934999999999997</v>
      </c>
      <c r="Q52" s="130">
        <f t="shared" si="95"/>
        <v>0.37934999999999997</v>
      </c>
      <c r="R52" s="130">
        <f t="shared" si="96"/>
        <v>0.37934999999999997</v>
      </c>
      <c r="S52" s="130">
        <f t="shared" si="97"/>
        <v>0.37934999999999997</v>
      </c>
      <c r="T52" s="130">
        <f t="shared" si="98"/>
        <v>0.37934999999999997</v>
      </c>
      <c r="U52" s="130">
        <f t="shared" si="99"/>
        <v>0.37934999999999997</v>
      </c>
      <c r="V52" s="130">
        <f t="shared" si="100"/>
        <v>0.37934999999999997</v>
      </c>
      <c r="W52" s="130">
        <f t="shared" si="101"/>
        <v>0.37934999999999997</v>
      </c>
      <c r="X52" s="130">
        <f t="shared" si="102"/>
        <v>0.37934999999999997</v>
      </c>
      <c r="Y52" s="130">
        <f t="shared" si="103"/>
        <v>0.37934999999999997</v>
      </c>
      <c r="Z52" s="130">
        <f t="shared" si="104"/>
        <v>0.37934999999999997</v>
      </c>
      <c r="AA52" s="116">
        <f t="shared" si="81"/>
        <v>4.5522</v>
      </c>
      <c r="AB52" s="100">
        <f>$G52*$BJ52</f>
        <v>0.37934999999999997</v>
      </c>
      <c r="AC52" s="100">
        <f>$G52*$BJ52</f>
        <v>0.37934999999999997</v>
      </c>
      <c r="AD52" s="100">
        <f>$G52*$BJ52</f>
        <v>0.37934999999999997</v>
      </c>
      <c r="AE52" s="100">
        <f>$G52*$BJ52</f>
        <v>0.37934999999999997</v>
      </c>
      <c r="AF52" s="100">
        <f>$G52*$BJ52</f>
        <v>0.37934999999999997</v>
      </c>
      <c r="AG52" s="100">
        <f>$G52*$BJ52</f>
        <v>0.37934999999999997</v>
      </c>
      <c r="AH52" s="100">
        <f>$G52*$BJ52</f>
        <v>0.37934999999999997</v>
      </c>
      <c r="AI52" s="100">
        <f>$G52*$BJ52</f>
        <v>0.37934999999999997</v>
      </c>
      <c r="AJ52" s="100">
        <f>$G52*$BJ52</f>
        <v>0.37934999999999997</v>
      </c>
      <c r="AK52" s="100">
        <f>$G52*$BJ52</f>
        <v>0.37934999999999997</v>
      </c>
      <c r="AL52" s="100">
        <f>$G52*$BJ52</f>
        <v>0.37934999999999997</v>
      </c>
      <c r="AM52" s="100">
        <f>$G52*$BJ52</f>
        <v>0.37934999999999997</v>
      </c>
      <c r="AN52" s="116">
        <f t="shared" si="83"/>
        <v>4.5522</v>
      </c>
      <c r="AO52" s="100">
        <f>$G52*$BJ52</f>
        <v>0.37934999999999997</v>
      </c>
      <c r="AP52" s="100">
        <f>$G52*$BJ52</f>
        <v>0.37934999999999997</v>
      </c>
      <c r="AQ52" s="100">
        <f>$G52*$BJ52</f>
        <v>0.37934999999999997</v>
      </c>
      <c r="AR52" s="100">
        <f>$G52*$BJ52</f>
        <v>0.37934999999999997</v>
      </c>
      <c r="AS52" s="100">
        <f>$G52*$BJ52</f>
        <v>0.37934999999999997</v>
      </c>
      <c r="AT52" s="100">
        <f>$G52*$BJ52</f>
        <v>0.37934999999999997</v>
      </c>
      <c r="AU52" s="100">
        <f>$G52*$BJ52</f>
        <v>0.37934999999999997</v>
      </c>
      <c r="AV52" s="100">
        <f>$G52*$BJ52</f>
        <v>0.37934999999999997</v>
      </c>
      <c r="AW52" s="100">
        <f>$G52*$BJ52</f>
        <v>0.37934999999999997</v>
      </c>
      <c r="AX52" s="100">
        <f>$G52*$BJ52</f>
        <v>0.37934999999999997</v>
      </c>
      <c r="AY52" s="100">
        <f>$G52*$BJ52</f>
        <v>0.37934999999999997</v>
      </c>
      <c r="AZ52" s="100">
        <f>$G52*$BJ52</f>
        <v>0.37934999999999997</v>
      </c>
      <c r="BA52" s="116">
        <f t="shared" ref="BA52:BA61" si="107">SUM(AO52:AZ52)</f>
        <v>4.5522</v>
      </c>
      <c r="BB52" s="100" t="s">
        <v>176</v>
      </c>
      <c r="BC52" s="100" t="s">
        <v>176</v>
      </c>
      <c r="BD52" s="100" t="s">
        <v>176</v>
      </c>
      <c r="BE52" s="100" t="s">
        <v>176</v>
      </c>
      <c r="BF52" s="100" t="s">
        <v>176</v>
      </c>
      <c r="BG52" s="100" t="s">
        <v>176</v>
      </c>
      <c r="BH52" s="100" t="s">
        <v>176</v>
      </c>
      <c r="BI52" s="116">
        <f t="shared" si="105"/>
        <v>0</v>
      </c>
      <c r="BJ52" s="83">
        <f t="shared" si="84"/>
        <v>8.3333333333333332E-3</v>
      </c>
      <c r="BK52" s="100">
        <f t="shared" si="106"/>
        <v>45.521999999999998</v>
      </c>
    </row>
    <row r="53" spans="1:63" ht="12.75" customHeight="1" outlineLevel="1" x14ac:dyDescent="0.2">
      <c r="A53" s="9">
        <v>242</v>
      </c>
      <c r="B53" s="10" t="s">
        <v>87</v>
      </c>
      <c r="C53" s="11">
        <v>873</v>
      </c>
      <c r="D53" s="12">
        <v>39682</v>
      </c>
      <c r="E53" s="129">
        <v>2299.9</v>
      </c>
      <c r="F53" s="102">
        <v>1379.94</v>
      </c>
      <c r="G53" s="208">
        <f t="shared" si="85"/>
        <v>1241.9460000000001</v>
      </c>
      <c r="H53" s="71">
        <f t="shared" si="86"/>
        <v>124.19460000000002</v>
      </c>
      <c r="I53" s="71">
        <f t="shared" si="87"/>
        <v>124.19460000000002</v>
      </c>
      <c r="J53" s="71">
        <f t="shared" si="88"/>
        <v>124.19460000000002</v>
      </c>
      <c r="K53" s="71">
        <f t="shared" si="89"/>
        <v>124.19460000000002</v>
      </c>
      <c r="L53" s="71">
        <f t="shared" si="90"/>
        <v>124.19460000000002</v>
      </c>
      <c r="M53" s="71">
        <f t="shared" si="91"/>
        <v>124.19460000000002</v>
      </c>
      <c r="N53" s="71">
        <f t="shared" si="92"/>
        <v>124.19460000000002</v>
      </c>
      <c r="O53" s="130">
        <f t="shared" si="93"/>
        <v>10.349550000000001</v>
      </c>
      <c r="P53" s="130">
        <f t="shared" si="94"/>
        <v>10.349550000000001</v>
      </c>
      <c r="Q53" s="130">
        <f t="shared" si="95"/>
        <v>10.349550000000001</v>
      </c>
      <c r="R53" s="130">
        <f t="shared" si="96"/>
        <v>10.349550000000001</v>
      </c>
      <c r="S53" s="130">
        <f t="shared" si="97"/>
        <v>10.349550000000001</v>
      </c>
      <c r="T53" s="130">
        <f t="shared" si="98"/>
        <v>10.349550000000001</v>
      </c>
      <c r="U53" s="130">
        <f t="shared" si="99"/>
        <v>10.349550000000001</v>
      </c>
      <c r="V53" s="130">
        <f t="shared" si="100"/>
        <v>10.349550000000001</v>
      </c>
      <c r="W53" s="130">
        <f t="shared" si="101"/>
        <v>10.349550000000001</v>
      </c>
      <c r="X53" s="130">
        <f t="shared" si="102"/>
        <v>10.349550000000001</v>
      </c>
      <c r="Y53" s="130">
        <f t="shared" si="103"/>
        <v>10.349550000000001</v>
      </c>
      <c r="Z53" s="130">
        <f t="shared" si="104"/>
        <v>10.349550000000001</v>
      </c>
      <c r="AA53" s="116">
        <f t="shared" si="81"/>
        <v>124.19459999999998</v>
      </c>
      <c r="AB53" s="100">
        <f>$G53*$BJ53</f>
        <v>10.349550000000001</v>
      </c>
      <c r="AC53" s="100">
        <f>$G53*$BJ53</f>
        <v>10.349550000000001</v>
      </c>
      <c r="AD53" s="100">
        <f>$G53*$BJ53</f>
        <v>10.349550000000001</v>
      </c>
      <c r="AE53" s="100">
        <f>$G53*$BJ53</f>
        <v>10.349550000000001</v>
      </c>
      <c r="AF53" s="100">
        <f>$G53*$BJ53</f>
        <v>10.349550000000001</v>
      </c>
      <c r="AG53" s="100">
        <f>$G53*$BJ53</f>
        <v>10.349550000000001</v>
      </c>
      <c r="AH53" s="100">
        <f>$G53*$BJ53</f>
        <v>10.349550000000001</v>
      </c>
      <c r="AI53" s="100">
        <f>$G53*$BJ53</f>
        <v>10.349550000000001</v>
      </c>
      <c r="AJ53" s="100">
        <f>$G53*$BJ53</f>
        <v>10.349550000000001</v>
      </c>
      <c r="AK53" s="100">
        <f>$G53*$BJ53</f>
        <v>10.349550000000001</v>
      </c>
      <c r="AL53" s="100">
        <f>$G53*$BJ53</f>
        <v>10.349550000000001</v>
      </c>
      <c r="AM53" s="100">
        <f>$G53*$BJ53</f>
        <v>10.349550000000001</v>
      </c>
      <c r="AN53" s="116">
        <f t="shared" si="83"/>
        <v>124.19459999999998</v>
      </c>
      <c r="AO53" s="100">
        <f>$G53*$BJ53</f>
        <v>10.349550000000001</v>
      </c>
      <c r="AP53" s="100">
        <f>$G53*$BJ53</f>
        <v>10.349550000000001</v>
      </c>
      <c r="AQ53" s="100">
        <f>$G53*$BJ53</f>
        <v>10.349550000000001</v>
      </c>
      <c r="AR53" s="100">
        <f>$G53*$BJ53</f>
        <v>10.349550000000001</v>
      </c>
      <c r="AS53" s="100">
        <f>$G53*$BJ53</f>
        <v>10.349550000000001</v>
      </c>
      <c r="AT53" s="100">
        <f>$G53*$BJ53</f>
        <v>10.349550000000001</v>
      </c>
      <c r="AU53" s="100">
        <f>$G53*$BJ53</f>
        <v>10.349550000000001</v>
      </c>
      <c r="AV53" s="100">
        <f>$G53*$BJ53</f>
        <v>10.349550000000001</v>
      </c>
      <c r="AW53" s="100">
        <f>$G53*$BJ53</f>
        <v>10.349550000000001</v>
      </c>
      <c r="AX53" s="100">
        <f>$G53*$BJ53</f>
        <v>10.349550000000001</v>
      </c>
      <c r="AY53" s="100">
        <f>$G53*$BJ53</f>
        <v>10.349550000000001</v>
      </c>
      <c r="AZ53" s="100">
        <f>$G53*$BJ53</f>
        <v>10.349550000000001</v>
      </c>
      <c r="BA53" s="116">
        <f t="shared" si="107"/>
        <v>124.19459999999998</v>
      </c>
      <c r="BB53" s="100" t="s">
        <v>176</v>
      </c>
      <c r="BC53" s="100" t="s">
        <v>176</v>
      </c>
      <c r="BD53" s="100" t="s">
        <v>176</v>
      </c>
      <c r="BE53" s="100" t="s">
        <v>176</v>
      </c>
      <c r="BF53" s="100" t="s">
        <v>176</v>
      </c>
      <c r="BG53" s="100" t="s">
        <v>176</v>
      </c>
      <c r="BH53" s="100" t="s">
        <v>176</v>
      </c>
      <c r="BI53" s="116">
        <f t="shared" si="105"/>
        <v>0</v>
      </c>
      <c r="BJ53" s="83">
        <f t="shared" si="84"/>
        <v>8.3333333333333332E-3</v>
      </c>
      <c r="BK53" s="100">
        <f t="shared" si="106"/>
        <v>1241.9460000000001</v>
      </c>
    </row>
    <row r="54" spans="1:63" ht="12.75" customHeight="1" outlineLevel="1" x14ac:dyDescent="0.2">
      <c r="A54" s="9">
        <v>243</v>
      </c>
      <c r="B54" s="10" t="s">
        <v>88</v>
      </c>
      <c r="C54" s="11">
        <v>873</v>
      </c>
      <c r="D54" s="12">
        <v>39682</v>
      </c>
      <c r="E54" s="129">
        <v>3200</v>
      </c>
      <c r="F54" s="102">
        <v>1920</v>
      </c>
      <c r="G54" s="208">
        <f t="shared" si="85"/>
        <v>1728</v>
      </c>
      <c r="H54" s="71">
        <f t="shared" si="86"/>
        <v>172.8</v>
      </c>
      <c r="I54" s="71">
        <f t="shared" si="87"/>
        <v>172.8</v>
      </c>
      <c r="J54" s="71">
        <f t="shared" si="88"/>
        <v>172.8</v>
      </c>
      <c r="K54" s="71">
        <f t="shared" si="89"/>
        <v>172.8</v>
      </c>
      <c r="L54" s="71">
        <f t="shared" si="90"/>
        <v>172.8</v>
      </c>
      <c r="M54" s="71">
        <f t="shared" si="91"/>
        <v>172.8</v>
      </c>
      <c r="N54" s="71">
        <f t="shared" si="92"/>
        <v>172.8</v>
      </c>
      <c r="O54" s="130">
        <f t="shared" si="93"/>
        <v>14.4</v>
      </c>
      <c r="P54" s="130">
        <f t="shared" si="94"/>
        <v>14.4</v>
      </c>
      <c r="Q54" s="130">
        <f t="shared" si="95"/>
        <v>14.4</v>
      </c>
      <c r="R54" s="130">
        <f t="shared" si="96"/>
        <v>14.4</v>
      </c>
      <c r="S54" s="130">
        <f t="shared" si="97"/>
        <v>14.4</v>
      </c>
      <c r="T54" s="130">
        <f t="shared" si="98"/>
        <v>14.4</v>
      </c>
      <c r="U54" s="130">
        <f t="shared" si="99"/>
        <v>14.4</v>
      </c>
      <c r="V54" s="130">
        <f t="shared" si="100"/>
        <v>14.4</v>
      </c>
      <c r="W54" s="130">
        <f t="shared" si="101"/>
        <v>14.4</v>
      </c>
      <c r="X54" s="130">
        <f t="shared" si="102"/>
        <v>14.4</v>
      </c>
      <c r="Y54" s="130">
        <f t="shared" si="103"/>
        <v>14.4</v>
      </c>
      <c r="Z54" s="130">
        <f t="shared" si="104"/>
        <v>14.4</v>
      </c>
      <c r="AA54" s="116">
        <f t="shared" si="81"/>
        <v>172.80000000000004</v>
      </c>
      <c r="AB54" s="100">
        <f>$G54*$BJ54</f>
        <v>14.4</v>
      </c>
      <c r="AC54" s="100">
        <f>$G54*$BJ54</f>
        <v>14.4</v>
      </c>
      <c r="AD54" s="100">
        <f>$G54*$BJ54</f>
        <v>14.4</v>
      </c>
      <c r="AE54" s="100">
        <f>$G54*$BJ54</f>
        <v>14.4</v>
      </c>
      <c r="AF54" s="100">
        <f>$G54*$BJ54</f>
        <v>14.4</v>
      </c>
      <c r="AG54" s="100">
        <f>$G54*$BJ54</f>
        <v>14.4</v>
      </c>
      <c r="AH54" s="100">
        <f>$G54*$BJ54</f>
        <v>14.4</v>
      </c>
      <c r="AI54" s="100">
        <f>$G54*$BJ54</f>
        <v>14.4</v>
      </c>
      <c r="AJ54" s="100">
        <f>$G54*$BJ54</f>
        <v>14.4</v>
      </c>
      <c r="AK54" s="100">
        <f>$G54*$BJ54</f>
        <v>14.4</v>
      </c>
      <c r="AL54" s="100">
        <f>$G54*$BJ54</f>
        <v>14.4</v>
      </c>
      <c r="AM54" s="100">
        <f>$G54*$BJ54</f>
        <v>14.4</v>
      </c>
      <c r="AN54" s="116">
        <f t="shared" si="83"/>
        <v>172.80000000000004</v>
      </c>
      <c r="AO54" s="100">
        <f>$G54*$BJ54</f>
        <v>14.4</v>
      </c>
      <c r="AP54" s="100">
        <f>$G54*$BJ54</f>
        <v>14.4</v>
      </c>
      <c r="AQ54" s="100">
        <f>$G54*$BJ54</f>
        <v>14.4</v>
      </c>
      <c r="AR54" s="100">
        <f>$G54*$BJ54</f>
        <v>14.4</v>
      </c>
      <c r="AS54" s="100">
        <f>$G54*$BJ54</f>
        <v>14.4</v>
      </c>
      <c r="AT54" s="100">
        <f>$G54*$BJ54</f>
        <v>14.4</v>
      </c>
      <c r="AU54" s="100">
        <f>$G54*$BJ54</f>
        <v>14.4</v>
      </c>
      <c r="AV54" s="100">
        <f>$G54*$BJ54</f>
        <v>14.4</v>
      </c>
      <c r="AW54" s="100">
        <f>$G54*$BJ54</f>
        <v>14.4</v>
      </c>
      <c r="AX54" s="100">
        <f>$G54*$BJ54</f>
        <v>14.4</v>
      </c>
      <c r="AY54" s="100">
        <f>$G54*$BJ54</f>
        <v>14.4</v>
      </c>
      <c r="AZ54" s="100">
        <f>$G54*$BJ54</f>
        <v>14.4</v>
      </c>
      <c r="BA54" s="116">
        <f t="shared" si="107"/>
        <v>172.80000000000004</v>
      </c>
      <c r="BB54" s="100" t="s">
        <v>176</v>
      </c>
      <c r="BC54" s="100" t="s">
        <v>176</v>
      </c>
      <c r="BD54" s="100" t="s">
        <v>176</v>
      </c>
      <c r="BE54" s="100" t="s">
        <v>176</v>
      </c>
      <c r="BF54" s="100" t="s">
        <v>176</v>
      </c>
      <c r="BG54" s="100" t="s">
        <v>176</v>
      </c>
      <c r="BH54" s="100" t="s">
        <v>176</v>
      </c>
      <c r="BI54" s="116">
        <f t="shared" si="105"/>
        <v>0</v>
      </c>
      <c r="BJ54" s="83">
        <f t="shared" si="84"/>
        <v>8.3333333333333332E-3</v>
      </c>
      <c r="BK54" s="100">
        <f t="shared" si="106"/>
        <v>1727.9999999999998</v>
      </c>
    </row>
    <row r="55" spans="1:63" ht="12.75" customHeight="1" outlineLevel="1" x14ac:dyDescent="0.2">
      <c r="A55" s="9">
        <v>244</v>
      </c>
      <c r="B55" s="10" t="s">
        <v>88</v>
      </c>
      <c r="C55" s="11">
        <v>873</v>
      </c>
      <c r="D55" s="12">
        <v>39682</v>
      </c>
      <c r="E55" s="129">
        <v>3200</v>
      </c>
      <c r="F55" s="102">
        <v>1920</v>
      </c>
      <c r="G55" s="208">
        <f t="shared" si="85"/>
        <v>1728</v>
      </c>
      <c r="H55" s="71">
        <f t="shared" si="86"/>
        <v>172.8</v>
      </c>
      <c r="I55" s="71">
        <f t="shared" si="87"/>
        <v>172.8</v>
      </c>
      <c r="J55" s="71">
        <f t="shared" si="88"/>
        <v>172.8</v>
      </c>
      <c r="K55" s="71">
        <f t="shared" si="89"/>
        <v>172.8</v>
      </c>
      <c r="L55" s="71">
        <f t="shared" si="90"/>
        <v>172.8</v>
      </c>
      <c r="M55" s="71">
        <f t="shared" si="91"/>
        <v>172.8</v>
      </c>
      <c r="N55" s="71">
        <f t="shared" si="92"/>
        <v>172.8</v>
      </c>
      <c r="O55" s="130">
        <f t="shared" si="93"/>
        <v>14.4</v>
      </c>
      <c r="P55" s="130">
        <f t="shared" si="94"/>
        <v>14.4</v>
      </c>
      <c r="Q55" s="130">
        <f t="shared" si="95"/>
        <v>14.4</v>
      </c>
      <c r="R55" s="130">
        <f t="shared" si="96"/>
        <v>14.4</v>
      </c>
      <c r="S55" s="130">
        <f t="shared" si="97"/>
        <v>14.4</v>
      </c>
      <c r="T55" s="130">
        <f t="shared" si="98"/>
        <v>14.4</v>
      </c>
      <c r="U55" s="130">
        <f t="shared" si="99"/>
        <v>14.4</v>
      </c>
      <c r="V55" s="130">
        <f t="shared" si="100"/>
        <v>14.4</v>
      </c>
      <c r="W55" s="130">
        <f t="shared" si="101"/>
        <v>14.4</v>
      </c>
      <c r="X55" s="130">
        <f t="shared" si="102"/>
        <v>14.4</v>
      </c>
      <c r="Y55" s="130">
        <f t="shared" si="103"/>
        <v>14.4</v>
      </c>
      <c r="Z55" s="130">
        <f t="shared" si="104"/>
        <v>14.4</v>
      </c>
      <c r="AA55" s="116">
        <f t="shared" si="81"/>
        <v>172.80000000000004</v>
      </c>
      <c r="AB55" s="100">
        <f>$G55*$BJ55</f>
        <v>14.4</v>
      </c>
      <c r="AC55" s="100">
        <f>$G55*$BJ55</f>
        <v>14.4</v>
      </c>
      <c r="AD55" s="100">
        <f>$G55*$BJ55</f>
        <v>14.4</v>
      </c>
      <c r="AE55" s="100">
        <f>$G55*$BJ55</f>
        <v>14.4</v>
      </c>
      <c r="AF55" s="100">
        <f>$G55*$BJ55</f>
        <v>14.4</v>
      </c>
      <c r="AG55" s="100">
        <f>$G55*$BJ55</f>
        <v>14.4</v>
      </c>
      <c r="AH55" s="100">
        <f>$G55*$BJ55</f>
        <v>14.4</v>
      </c>
      <c r="AI55" s="100">
        <f>$G55*$BJ55</f>
        <v>14.4</v>
      </c>
      <c r="AJ55" s="100">
        <f>$G55*$BJ55</f>
        <v>14.4</v>
      </c>
      <c r="AK55" s="100">
        <f>$G55*$BJ55</f>
        <v>14.4</v>
      </c>
      <c r="AL55" s="100">
        <f>$G55*$BJ55</f>
        <v>14.4</v>
      </c>
      <c r="AM55" s="100">
        <f>$G55*$BJ55</f>
        <v>14.4</v>
      </c>
      <c r="AN55" s="116">
        <f t="shared" si="83"/>
        <v>172.80000000000004</v>
      </c>
      <c r="AO55" s="100">
        <f>$G55*$BJ55</f>
        <v>14.4</v>
      </c>
      <c r="AP55" s="100">
        <f>$G55*$BJ55</f>
        <v>14.4</v>
      </c>
      <c r="AQ55" s="100">
        <f>$G55*$BJ55</f>
        <v>14.4</v>
      </c>
      <c r="AR55" s="100">
        <f>$G55*$BJ55</f>
        <v>14.4</v>
      </c>
      <c r="AS55" s="100">
        <f>$G55*$BJ55</f>
        <v>14.4</v>
      </c>
      <c r="AT55" s="100">
        <f>$G55*$BJ55</f>
        <v>14.4</v>
      </c>
      <c r="AU55" s="100">
        <f>$G55*$BJ55</f>
        <v>14.4</v>
      </c>
      <c r="AV55" s="100">
        <f>$G55*$BJ55</f>
        <v>14.4</v>
      </c>
      <c r="AW55" s="100">
        <f>$G55*$BJ55</f>
        <v>14.4</v>
      </c>
      <c r="AX55" s="100">
        <f>$G55*$BJ55</f>
        <v>14.4</v>
      </c>
      <c r="AY55" s="100">
        <f>$G55*$BJ55</f>
        <v>14.4</v>
      </c>
      <c r="AZ55" s="100">
        <f>$G55*$BJ55</f>
        <v>14.4</v>
      </c>
      <c r="BA55" s="116">
        <f t="shared" si="107"/>
        <v>172.80000000000004</v>
      </c>
      <c r="BB55" s="100" t="s">
        <v>176</v>
      </c>
      <c r="BC55" s="100" t="s">
        <v>176</v>
      </c>
      <c r="BD55" s="100" t="s">
        <v>176</v>
      </c>
      <c r="BE55" s="100" t="s">
        <v>176</v>
      </c>
      <c r="BF55" s="100" t="s">
        <v>176</v>
      </c>
      <c r="BG55" s="100" t="s">
        <v>176</v>
      </c>
      <c r="BH55" s="100" t="s">
        <v>176</v>
      </c>
      <c r="BI55" s="116">
        <f t="shared" si="105"/>
        <v>0</v>
      </c>
      <c r="BJ55" s="83">
        <f t="shared" si="84"/>
        <v>8.3333333333333332E-3</v>
      </c>
      <c r="BK55" s="100">
        <f t="shared" si="106"/>
        <v>1727.9999999999998</v>
      </c>
    </row>
    <row r="56" spans="1:63" ht="12.75" customHeight="1" outlineLevel="1" x14ac:dyDescent="0.2">
      <c r="A56" s="9">
        <v>316</v>
      </c>
      <c r="B56" s="10" t="s">
        <v>115</v>
      </c>
      <c r="C56" s="11">
        <v>1903</v>
      </c>
      <c r="D56" s="12">
        <v>40317</v>
      </c>
      <c r="E56" s="129">
        <v>914</v>
      </c>
      <c r="F56" s="102">
        <v>548.4</v>
      </c>
      <c r="G56" s="208">
        <f t="shared" si="85"/>
        <v>493.56</v>
      </c>
      <c r="H56" s="71">
        <f t="shared" si="86"/>
        <v>49.356000000000002</v>
      </c>
      <c r="I56" s="71">
        <f t="shared" si="87"/>
        <v>49.356000000000002</v>
      </c>
      <c r="J56" s="71">
        <f t="shared" si="88"/>
        <v>49.356000000000002</v>
      </c>
      <c r="K56" s="71">
        <f t="shared" si="89"/>
        <v>49.356000000000002</v>
      </c>
      <c r="L56" s="71">
        <f t="shared" si="90"/>
        <v>49.356000000000002</v>
      </c>
      <c r="M56" s="71">
        <f t="shared" si="91"/>
        <v>49.356000000000002</v>
      </c>
      <c r="N56" s="71">
        <f t="shared" si="92"/>
        <v>49.356000000000002</v>
      </c>
      <c r="O56" s="130">
        <f t="shared" si="93"/>
        <v>4.1129999999999995</v>
      </c>
      <c r="P56" s="130">
        <f t="shared" si="94"/>
        <v>4.1129999999999995</v>
      </c>
      <c r="Q56" s="130">
        <f t="shared" si="95"/>
        <v>4.1129999999999995</v>
      </c>
      <c r="R56" s="130">
        <f t="shared" si="96"/>
        <v>4.1129999999999995</v>
      </c>
      <c r="S56" s="130">
        <f t="shared" si="97"/>
        <v>4.1129999999999995</v>
      </c>
      <c r="T56" s="130">
        <f t="shared" si="98"/>
        <v>4.1129999999999995</v>
      </c>
      <c r="U56" s="130">
        <f t="shared" si="99"/>
        <v>4.1129999999999995</v>
      </c>
      <c r="V56" s="130">
        <f t="shared" si="100"/>
        <v>4.1129999999999995</v>
      </c>
      <c r="W56" s="130">
        <f t="shared" si="101"/>
        <v>4.1129999999999995</v>
      </c>
      <c r="X56" s="130">
        <f t="shared" si="102"/>
        <v>4.1129999999999995</v>
      </c>
      <c r="Y56" s="130">
        <f t="shared" si="103"/>
        <v>4.1129999999999995</v>
      </c>
      <c r="Z56" s="130">
        <f t="shared" si="104"/>
        <v>4.1129999999999995</v>
      </c>
      <c r="AA56" s="116">
        <f t="shared" si="81"/>
        <v>49.355999999999995</v>
      </c>
      <c r="AB56" s="100">
        <f>$G56*$BJ56</f>
        <v>4.1129999999999995</v>
      </c>
      <c r="AC56" s="100">
        <f>$G56*$BJ56</f>
        <v>4.1129999999999995</v>
      </c>
      <c r="AD56" s="100">
        <f>$G56*$BJ56</f>
        <v>4.1129999999999995</v>
      </c>
      <c r="AE56" s="100">
        <f>$G56*$BJ56</f>
        <v>4.1129999999999995</v>
      </c>
      <c r="AF56" s="100">
        <f>$G56*$BJ56</f>
        <v>4.1129999999999995</v>
      </c>
      <c r="AG56" s="100">
        <f>$G56*$BJ56</f>
        <v>4.1129999999999995</v>
      </c>
      <c r="AH56" s="100">
        <f>$G56*$BJ56</f>
        <v>4.1129999999999995</v>
      </c>
      <c r="AI56" s="100">
        <f>$G56*$BJ56</f>
        <v>4.1129999999999995</v>
      </c>
      <c r="AJ56" s="100">
        <f>$G56*$BJ56</f>
        <v>4.1129999999999995</v>
      </c>
      <c r="AK56" s="100">
        <f>$G56*$BJ56</f>
        <v>4.1129999999999995</v>
      </c>
      <c r="AL56" s="100">
        <f>$G56*$BJ56</f>
        <v>4.1129999999999995</v>
      </c>
      <c r="AM56" s="100">
        <f>$G56*$BJ56</f>
        <v>4.1129999999999995</v>
      </c>
      <c r="AN56" s="116">
        <f t="shared" si="83"/>
        <v>49.355999999999995</v>
      </c>
      <c r="AO56" s="100">
        <f>$G56*$BJ56</f>
        <v>4.1129999999999995</v>
      </c>
      <c r="AP56" s="100">
        <f>$G56*$BJ56</f>
        <v>4.1129999999999995</v>
      </c>
      <c r="AQ56" s="100">
        <f>$G56*$BJ56</f>
        <v>4.1129999999999995</v>
      </c>
      <c r="AR56" s="100">
        <f>$G56*$BJ56</f>
        <v>4.1129999999999995</v>
      </c>
      <c r="AS56" s="100">
        <f>$G56*$BJ56</f>
        <v>4.1129999999999995</v>
      </c>
      <c r="AT56" s="100">
        <f>$G56*$BJ56</f>
        <v>4.1129999999999995</v>
      </c>
      <c r="AU56" s="100">
        <f>$G56*$BJ56</f>
        <v>4.1129999999999995</v>
      </c>
      <c r="AV56" s="100">
        <f>$G56*$BJ56</f>
        <v>4.1129999999999995</v>
      </c>
      <c r="AW56" s="100">
        <f>$G56*$BJ56</f>
        <v>4.1129999999999995</v>
      </c>
      <c r="AX56" s="100">
        <f>$G56*$BJ56</f>
        <v>4.1129999999999995</v>
      </c>
      <c r="AY56" s="100">
        <f>$G56*$BJ56</f>
        <v>4.1129999999999995</v>
      </c>
      <c r="AZ56" s="100">
        <f>$G56*$BJ56</f>
        <v>4.1129999999999995</v>
      </c>
      <c r="BA56" s="116">
        <f t="shared" si="107"/>
        <v>49.355999999999995</v>
      </c>
      <c r="BB56" s="100" t="s">
        <v>176</v>
      </c>
      <c r="BC56" s="100" t="s">
        <v>176</v>
      </c>
      <c r="BD56" s="100" t="s">
        <v>176</v>
      </c>
      <c r="BE56" s="100" t="s">
        <v>176</v>
      </c>
      <c r="BF56" s="100" t="s">
        <v>176</v>
      </c>
      <c r="BG56" s="100" t="s">
        <v>176</v>
      </c>
      <c r="BH56" s="100" t="s">
        <v>176</v>
      </c>
      <c r="BI56" s="116">
        <f>SUM(BB56:BE56)</f>
        <v>0</v>
      </c>
      <c r="BJ56" s="83">
        <f t="shared" si="84"/>
        <v>8.3333333333333332E-3</v>
      </c>
      <c r="BK56" s="100">
        <f t="shared" si="106"/>
        <v>493.56</v>
      </c>
    </row>
    <row r="57" spans="1:63" ht="12.75" customHeight="1" outlineLevel="1" x14ac:dyDescent="0.2">
      <c r="A57" s="9">
        <v>317</v>
      </c>
      <c r="B57" s="10" t="s">
        <v>115</v>
      </c>
      <c r="C57" s="11">
        <v>1903</v>
      </c>
      <c r="D57" s="12">
        <v>40317</v>
      </c>
      <c r="E57" s="129">
        <v>914</v>
      </c>
      <c r="F57" s="102">
        <v>548.4</v>
      </c>
      <c r="G57" s="208">
        <f t="shared" si="85"/>
        <v>493.56</v>
      </c>
      <c r="H57" s="71">
        <f t="shared" si="86"/>
        <v>49.356000000000002</v>
      </c>
      <c r="I57" s="71">
        <f t="shared" si="87"/>
        <v>49.356000000000002</v>
      </c>
      <c r="J57" s="71">
        <f t="shared" si="88"/>
        <v>49.356000000000002</v>
      </c>
      <c r="K57" s="71">
        <f t="shared" si="89"/>
        <v>49.356000000000002</v>
      </c>
      <c r="L57" s="71">
        <f t="shared" si="90"/>
        <v>49.356000000000002</v>
      </c>
      <c r="M57" s="71">
        <f t="shared" si="91"/>
        <v>49.356000000000002</v>
      </c>
      <c r="N57" s="71">
        <f t="shared" si="92"/>
        <v>49.356000000000002</v>
      </c>
      <c r="O57" s="130">
        <f t="shared" si="93"/>
        <v>4.1129999999999995</v>
      </c>
      <c r="P57" s="130">
        <f t="shared" si="94"/>
        <v>4.1129999999999995</v>
      </c>
      <c r="Q57" s="130">
        <f t="shared" si="95"/>
        <v>4.1129999999999995</v>
      </c>
      <c r="R57" s="130">
        <f t="shared" si="96"/>
        <v>4.1129999999999995</v>
      </c>
      <c r="S57" s="130">
        <f t="shared" si="97"/>
        <v>4.1129999999999995</v>
      </c>
      <c r="T57" s="130">
        <f t="shared" si="98"/>
        <v>4.1129999999999995</v>
      </c>
      <c r="U57" s="130">
        <f t="shared" si="99"/>
        <v>4.1129999999999995</v>
      </c>
      <c r="V57" s="130">
        <f t="shared" si="100"/>
        <v>4.1129999999999995</v>
      </c>
      <c r="W57" s="130">
        <f t="shared" si="101"/>
        <v>4.1129999999999995</v>
      </c>
      <c r="X57" s="130">
        <f t="shared" si="102"/>
        <v>4.1129999999999995</v>
      </c>
      <c r="Y57" s="130">
        <f t="shared" si="103"/>
        <v>4.1129999999999995</v>
      </c>
      <c r="Z57" s="130">
        <f t="shared" si="104"/>
        <v>4.1129999999999995</v>
      </c>
      <c r="AA57" s="116">
        <f t="shared" si="81"/>
        <v>49.355999999999995</v>
      </c>
      <c r="AB57" s="100">
        <f>$G57*$BJ57</f>
        <v>4.1129999999999995</v>
      </c>
      <c r="AC57" s="100">
        <f>$G57*$BJ57</f>
        <v>4.1129999999999995</v>
      </c>
      <c r="AD57" s="100">
        <f>$G57*$BJ57</f>
        <v>4.1129999999999995</v>
      </c>
      <c r="AE57" s="100">
        <f>$G57*$BJ57</f>
        <v>4.1129999999999995</v>
      </c>
      <c r="AF57" s="100">
        <f>$G57*$BJ57</f>
        <v>4.1129999999999995</v>
      </c>
      <c r="AG57" s="100">
        <f>$G57*$BJ57</f>
        <v>4.1129999999999995</v>
      </c>
      <c r="AH57" s="100">
        <f>$G57*$BJ57</f>
        <v>4.1129999999999995</v>
      </c>
      <c r="AI57" s="100">
        <f>$G57*$BJ57</f>
        <v>4.1129999999999995</v>
      </c>
      <c r="AJ57" s="100">
        <f>$G57*$BJ57</f>
        <v>4.1129999999999995</v>
      </c>
      <c r="AK57" s="100">
        <f>$G57*$BJ57</f>
        <v>4.1129999999999995</v>
      </c>
      <c r="AL57" s="100">
        <f>$G57*$BJ57</f>
        <v>4.1129999999999995</v>
      </c>
      <c r="AM57" s="100">
        <f>$G57*$BJ57</f>
        <v>4.1129999999999995</v>
      </c>
      <c r="AN57" s="116">
        <f t="shared" si="83"/>
        <v>49.355999999999995</v>
      </c>
      <c r="AO57" s="100">
        <f>$G57*$BJ57</f>
        <v>4.1129999999999995</v>
      </c>
      <c r="AP57" s="100">
        <f>$G57*$BJ57</f>
        <v>4.1129999999999995</v>
      </c>
      <c r="AQ57" s="100">
        <f>$G57*$BJ57</f>
        <v>4.1129999999999995</v>
      </c>
      <c r="AR57" s="100">
        <f>$G57*$BJ57</f>
        <v>4.1129999999999995</v>
      </c>
      <c r="AS57" s="100">
        <f>$G57*$BJ57</f>
        <v>4.1129999999999995</v>
      </c>
      <c r="AT57" s="100">
        <f>$G57*$BJ57</f>
        <v>4.1129999999999995</v>
      </c>
      <c r="AU57" s="100">
        <f>$G57*$BJ57</f>
        <v>4.1129999999999995</v>
      </c>
      <c r="AV57" s="100">
        <f>$G57*$BJ57</f>
        <v>4.1129999999999995</v>
      </c>
      <c r="AW57" s="100">
        <f>$G57*$BJ57</f>
        <v>4.1129999999999995</v>
      </c>
      <c r="AX57" s="100">
        <f>$G57*$BJ57</f>
        <v>4.1129999999999995</v>
      </c>
      <c r="AY57" s="100">
        <f>$G57*$BJ57</f>
        <v>4.1129999999999995</v>
      </c>
      <c r="AZ57" s="100">
        <f>$G57*$BJ57</f>
        <v>4.1129999999999995</v>
      </c>
      <c r="BA57" s="116">
        <f t="shared" si="107"/>
        <v>49.355999999999995</v>
      </c>
      <c r="BB57" s="100" t="s">
        <v>176</v>
      </c>
      <c r="BC57" s="100" t="s">
        <v>176</v>
      </c>
      <c r="BD57" s="100" t="s">
        <v>176</v>
      </c>
      <c r="BE57" s="100" t="s">
        <v>176</v>
      </c>
      <c r="BF57" s="100" t="s">
        <v>176</v>
      </c>
      <c r="BG57" s="100" t="s">
        <v>176</v>
      </c>
      <c r="BH57" s="100" t="s">
        <v>176</v>
      </c>
      <c r="BI57" s="116">
        <f t="shared" ref="BI57:BI61" si="108">SUM(BB57:BE57)</f>
        <v>0</v>
      </c>
      <c r="BJ57" s="83">
        <f t="shared" si="84"/>
        <v>8.3333333333333332E-3</v>
      </c>
      <c r="BK57" s="100">
        <f t="shared" si="106"/>
        <v>493.56</v>
      </c>
    </row>
    <row r="58" spans="1:63" ht="12.75" customHeight="1" outlineLevel="1" x14ac:dyDescent="0.2">
      <c r="A58" s="9">
        <v>340</v>
      </c>
      <c r="B58" s="10" t="s">
        <v>126</v>
      </c>
      <c r="C58" s="11">
        <v>0</v>
      </c>
      <c r="D58" s="12" t="s">
        <v>187</v>
      </c>
      <c r="E58" s="129">
        <v>1500</v>
      </c>
      <c r="F58" s="102">
        <v>900</v>
      </c>
      <c r="G58" s="208">
        <f t="shared" si="85"/>
        <v>810</v>
      </c>
      <c r="H58" s="71">
        <f t="shared" si="86"/>
        <v>81</v>
      </c>
      <c r="I58" s="71">
        <f t="shared" si="87"/>
        <v>81</v>
      </c>
      <c r="J58" s="71">
        <f t="shared" si="88"/>
        <v>81</v>
      </c>
      <c r="K58" s="71">
        <f t="shared" si="89"/>
        <v>81</v>
      </c>
      <c r="L58" s="71">
        <f t="shared" si="90"/>
        <v>81</v>
      </c>
      <c r="M58" s="71">
        <f t="shared" si="91"/>
        <v>81</v>
      </c>
      <c r="N58" s="71">
        <f t="shared" si="92"/>
        <v>81</v>
      </c>
      <c r="O58" s="130">
        <f t="shared" si="93"/>
        <v>6.75</v>
      </c>
      <c r="P58" s="130">
        <f t="shared" si="94"/>
        <v>6.75</v>
      </c>
      <c r="Q58" s="130">
        <f t="shared" si="95"/>
        <v>6.75</v>
      </c>
      <c r="R58" s="130">
        <f t="shared" si="96"/>
        <v>6.75</v>
      </c>
      <c r="S58" s="130">
        <f t="shared" si="97"/>
        <v>6.75</v>
      </c>
      <c r="T58" s="130">
        <f t="shared" si="98"/>
        <v>6.75</v>
      </c>
      <c r="U58" s="130">
        <f t="shared" si="99"/>
        <v>6.75</v>
      </c>
      <c r="V58" s="130">
        <f t="shared" si="100"/>
        <v>6.75</v>
      </c>
      <c r="W58" s="130">
        <f t="shared" si="101"/>
        <v>6.75</v>
      </c>
      <c r="X58" s="130">
        <f t="shared" si="102"/>
        <v>6.75</v>
      </c>
      <c r="Y58" s="130">
        <f t="shared" si="103"/>
        <v>6.75</v>
      </c>
      <c r="Z58" s="130">
        <f t="shared" si="104"/>
        <v>6.75</v>
      </c>
      <c r="AA58" s="116">
        <f t="shared" si="81"/>
        <v>81</v>
      </c>
      <c r="AB58" s="100">
        <f>$G58*$BJ58</f>
        <v>6.75</v>
      </c>
      <c r="AC58" s="100">
        <f>$G58*$BJ58</f>
        <v>6.75</v>
      </c>
      <c r="AD58" s="100">
        <f>$G58*$BJ58</f>
        <v>6.75</v>
      </c>
      <c r="AE58" s="100">
        <f>$G58*$BJ58</f>
        <v>6.75</v>
      </c>
      <c r="AF58" s="100">
        <f>$G58*$BJ58</f>
        <v>6.75</v>
      </c>
      <c r="AG58" s="100">
        <f>$G58*$BJ58</f>
        <v>6.75</v>
      </c>
      <c r="AH58" s="100">
        <f>$G58*$BJ58</f>
        <v>6.75</v>
      </c>
      <c r="AI58" s="100">
        <f>$G58*$BJ58</f>
        <v>6.75</v>
      </c>
      <c r="AJ58" s="100">
        <f>$G58*$BJ58</f>
        <v>6.75</v>
      </c>
      <c r="AK58" s="100">
        <f>$G58*$BJ58</f>
        <v>6.75</v>
      </c>
      <c r="AL58" s="100">
        <f>$G58*$BJ58</f>
        <v>6.75</v>
      </c>
      <c r="AM58" s="100">
        <f>$G58*$BJ58</f>
        <v>6.75</v>
      </c>
      <c r="AN58" s="116">
        <f t="shared" si="83"/>
        <v>81</v>
      </c>
      <c r="AO58" s="100">
        <f>$G58*$BJ58</f>
        <v>6.75</v>
      </c>
      <c r="AP58" s="100">
        <f>$G58*$BJ58</f>
        <v>6.75</v>
      </c>
      <c r="AQ58" s="100">
        <f>$G58*$BJ58</f>
        <v>6.75</v>
      </c>
      <c r="AR58" s="100">
        <f>$G58*$BJ58</f>
        <v>6.75</v>
      </c>
      <c r="AS58" s="100">
        <f>$G58*$BJ58</f>
        <v>6.75</v>
      </c>
      <c r="AT58" s="100">
        <f>$G58*$BJ58</f>
        <v>6.75</v>
      </c>
      <c r="AU58" s="100">
        <f>$G58*$BJ58</f>
        <v>6.75</v>
      </c>
      <c r="AV58" s="100">
        <f>$G58*$BJ58</f>
        <v>6.75</v>
      </c>
      <c r="AW58" s="100">
        <f>$G58*$BJ58</f>
        <v>6.75</v>
      </c>
      <c r="AX58" s="100">
        <f>$G58*$BJ58</f>
        <v>6.75</v>
      </c>
      <c r="AY58" s="100">
        <f>$G58*$BJ58</f>
        <v>6.75</v>
      </c>
      <c r="AZ58" s="100">
        <f>$G58*$BJ58</f>
        <v>6.75</v>
      </c>
      <c r="BA58" s="116">
        <f>SUM(AO58:AZ58)</f>
        <v>81</v>
      </c>
      <c r="BB58" s="100" t="s">
        <v>176</v>
      </c>
      <c r="BC58" s="100" t="s">
        <v>176</v>
      </c>
      <c r="BD58" s="100" t="s">
        <v>176</v>
      </c>
      <c r="BE58" s="100" t="s">
        <v>176</v>
      </c>
      <c r="BF58" s="100" t="s">
        <v>176</v>
      </c>
      <c r="BG58" s="100" t="s">
        <v>176</v>
      </c>
      <c r="BH58" s="100" t="s">
        <v>176</v>
      </c>
      <c r="BI58" s="116">
        <f t="shared" si="108"/>
        <v>0</v>
      </c>
      <c r="BJ58" s="83">
        <f t="shared" si="84"/>
        <v>8.3333333333333332E-3</v>
      </c>
      <c r="BK58" s="100">
        <f t="shared" si="106"/>
        <v>810</v>
      </c>
    </row>
    <row r="59" spans="1:63" ht="12.75" customHeight="1" outlineLevel="1" x14ac:dyDescent="0.2">
      <c r="A59" s="9">
        <v>341</v>
      </c>
      <c r="B59" s="10" t="s">
        <v>188</v>
      </c>
      <c r="C59" s="11">
        <v>0</v>
      </c>
      <c r="D59" s="12" t="s">
        <v>187</v>
      </c>
      <c r="E59" s="129">
        <v>1500</v>
      </c>
      <c r="F59" s="102">
        <v>900</v>
      </c>
      <c r="G59" s="208">
        <f t="shared" si="85"/>
        <v>810</v>
      </c>
      <c r="H59" s="71">
        <f t="shared" si="86"/>
        <v>81</v>
      </c>
      <c r="I59" s="71">
        <f t="shared" si="87"/>
        <v>81</v>
      </c>
      <c r="J59" s="71">
        <f t="shared" si="88"/>
        <v>81</v>
      </c>
      <c r="K59" s="71">
        <f t="shared" si="89"/>
        <v>81</v>
      </c>
      <c r="L59" s="71">
        <f t="shared" si="90"/>
        <v>81</v>
      </c>
      <c r="M59" s="71">
        <f t="shared" si="91"/>
        <v>81</v>
      </c>
      <c r="N59" s="71">
        <f t="shared" si="92"/>
        <v>81</v>
      </c>
      <c r="O59" s="130">
        <f t="shared" si="93"/>
        <v>6.75</v>
      </c>
      <c r="P59" s="130">
        <f t="shared" si="94"/>
        <v>6.75</v>
      </c>
      <c r="Q59" s="130">
        <f t="shared" si="95"/>
        <v>6.75</v>
      </c>
      <c r="R59" s="130">
        <f t="shared" si="96"/>
        <v>6.75</v>
      </c>
      <c r="S59" s="130">
        <f t="shared" si="97"/>
        <v>6.75</v>
      </c>
      <c r="T59" s="130">
        <f t="shared" si="98"/>
        <v>6.75</v>
      </c>
      <c r="U59" s="130">
        <f t="shared" si="99"/>
        <v>6.75</v>
      </c>
      <c r="V59" s="130">
        <f t="shared" si="100"/>
        <v>6.75</v>
      </c>
      <c r="W59" s="130">
        <f t="shared" si="101"/>
        <v>6.75</v>
      </c>
      <c r="X59" s="130">
        <f t="shared" si="102"/>
        <v>6.75</v>
      </c>
      <c r="Y59" s="130">
        <f t="shared" si="103"/>
        <v>6.75</v>
      </c>
      <c r="Z59" s="130">
        <f t="shared" si="104"/>
        <v>6.75</v>
      </c>
      <c r="AA59" s="116">
        <f t="shared" si="81"/>
        <v>81</v>
      </c>
      <c r="AB59" s="100">
        <f>$G59*$BJ59</f>
        <v>6.75</v>
      </c>
      <c r="AC59" s="100">
        <f>$G59*$BJ59</f>
        <v>6.75</v>
      </c>
      <c r="AD59" s="100">
        <f>$G59*$BJ59</f>
        <v>6.75</v>
      </c>
      <c r="AE59" s="100">
        <f>$G59*$BJ59</f>
        <v>6.75</v>
      </c>
      <c r="AF59" s="100">
        <f>$G59*$BJ59</f>
        <v>6.75</v>
      </c>
      <c r="AG59" s="100">
        <f>$G59*$BJ59</f>
        <v>6.75</v>
      </c>
      <c r="AH59" s="100">
        <f>$G59*$BJ59</f>
        <v>6.75</v>
      </c>
      <c r="AI59" s="100">
        <f>$G59*$BJ59</f>
        <v>6.75</v>
      </c>
      <c r="AJ59" s="100">
        <f>$G59*$BJ59</f>
        <v>6.75</v>
      </c>
      <c r="AK59" s="100">
        <f>$G59*$BJ59</f>
        <v>6.75</v>
      </c>
      <c r="AL59" s="100">
        <f>$G59*$BJ59</f>
        <v>6.75</v>
      </c>
      <c r="AM59" s="100">
        <f>$G59*$BJ59</f>
        <v>6.75</v>
      </c>
      <c r="AN59" s="116">
        <f t="shared" si="83"/>
        <v>81</v>
      </c>
      <c r="AO59" s="100">
        <f>$G59*$BJ59</f>
        <v>6.75</v>
      </c>
      <c r="AP59" s="100">
        <f>$G59*$BJ59</f>
        <v>6.75</v>
      </c>
      <c r="AQ59" s="100">
        <f>$G59*$BJ59</f>
        <v>6.75</v>
      </c>
      <c r="AR59" s="100">
        <f>$G59*$BJ59</f>
        <v>6.75</v>
      </c>
      <c r="AS59" s="100">
        <f>$G59*$BJ59</f>
        <v>6.75</v>
      </c>
      <c r="AT59" s="100">
        <f>$G59*$BJ59</f>
        <v>6.75</v>
      </c>
      <c r="AU59" s="100">
        <f>$G59*$BJ59</f>
        <v>6.75</v>
      </c>
      <c r="AV59" s="100">
        <f>$G59*$BJ59</f>
        <v>6.75</v>
      </c>
      <c r="AW59" s="100">
        <f>$G59*$BJ59</f>
        <v>6.75</v>
      </c>
      <c r="AX59" s="100">
        <f>$G59*$BJ59</f>
        <v>6.75</v>
      </c>
      <c r="AY59" s="100">
        <f>$G59*$BJ59</f>
        <v>6.75</v>
      </c>
      <c r="AZ59" s="100">
        <f>$G59*$BJ59</f>
        <v>6.75</v>
      </c>
      <c r="BA59" s="116">
        <f t="shared" si="107"/>
        <v>81</v>
      </c>
      <c r="BB59" s="100" t="s">
        <v>176</v>
      </c>
      <c r="BC59" s="100" t="s">
        <v>176</v>
      </c>
      <c r="BD59" s="100" t="s">
        <v>176</v>
      </c>
      <c r="BE59" s="100" t="s">
        <v>176</v>
      </c>
      <c r="BF59" s="100" t="s">
        <v>176</v>
      </c>
      <c r="BG59" s="100" t="s">
        <v>176</v>
      </c>
      <c r="BH59" s="100" t="s">
        <v>176</v>
      </c>
      <c r="BI59" s="116">
        <f t="shared" si="108"/>
        <v>0</v>
      </c>
      <c r="BJ59" s="83">
        <f t="shared" si="84"/>
        <v>8.3333333333333332E-3</v>
      </c>
      <c r="BK59" s="100">
        <f t="shared" si="106"/>
        <v>810</v>
      </c>
    </row>
    <row r="60" spans="1:63" ht="12.75" customHeight="1" outlineLevel="1" x14ac:dyDescent="0.2">
      <c r="A60" s="9">
        <v>342</v>
      </c>
      <c r="B60" s="10" t="s">
        <v>189</v>
      </c>
      <c r="C60" s="11">
        <v>0</v>
      </c>
      <c r="D60" s="12" t="s">
        <v>187</v>
      </c>
      <c r="E60" s="129">
        <v>1500</v>
      </c>
      <c r="F60" s="102">
        <v>900</v>
      </c>
      <c r="G60" s="208">
        <f t="shared" si="85"/>
        <v>810</v>
      </c>
      <c r="H60" s="71">
        <f t="shared" si="86"/>
        <v>81</v>
      </c>
      <c r="I60" s="71">
        <f t="shared" si="87"/>
        <v>81</v>
      </c>
      <c r="J60" s="71">
        <f t="shared" si="88"/>
        <v>81</v>
      </c>
      <c r="K60" s="71">
        <f t="shared" si="89"/>
        <v>81</v>
      </c>
      <c r="L60" s="71">
        <f t="shared" si="90"/>
        <v>81</v>
      </c>
      <c r="M60" s="71">
        <f t="shared" si="91"/>
        <v>81</v>
      </c>
      <c r="N60" s="71">
        <f t="shared" si="92"/>
        <v>81</v>
      </c>
      <c r="O60" s="130">
        <f t="shared" si="93"/>
        <v>6.75</v>
      </c>
      <c r="P60" s="130">
        <f t="shared" si="94"/>
        <v>6.75</v>
      </c>
      <c r="Q60" s="130">
        <f t="shared" si="95"/>
        <v>6.75</v>
      </c>
      <c r="R60" s="130">
        <f t="shared" si="96"/>
        <v>6.75</v>
      </c>
      <c r="S60" s="130">
        <f t="shared" si="97"/>
        <v>6.75</v>
      </c>
      <c r="T60" s="130">
        <f t="shared" si="98"/>
        <v>6.75</v>
      </c>
      <c r="U60" s="130">
        <f t="shared" si="99"/>
        <v>6.75</v>
      </c>
      <c r="V60" s="130">
        <f t="shared" si="100"/>
        <v>6.75</v>
      </c>
      <c r="W60" s="130">
        <f t="shared" si="101"/>
        <v>6.75</v>
      </c>
      <c r="X60" s="130">
        <f t="shared" si="102"/>
        <v>6.75</v>
      </c>
      <c r="Y60" s="130">
        <f t="shared" si="103"/>
        <v>6.75</v>
      </c>
      <c r="Z60" s="130">
        <f t="shared" si="104"/>
        <v>6.75</v>
      </c>
      <c r="AA60" s="116">
        <f t="shared" si="81"/>
        <v>81</v>
      </c>
      <c r="AB60" s="100">
        <f>$G60*$BJ60</f>
        <v>6.75</v>
      </c>
      <c r="AC60" s="100">
        <f>$G60*$BJ60</f>
        <v>6.75</v>
      </c>
      <c r="AD60" s="100">
        <f>$G60*$BJ60</f>
        <v>6.75</v>
      </c>
      <c r="AE60" s="100">
        <f>$G60*$BJ60</f>
        <v>6.75</v>
      </c>
      <c r="AF60" s="100">
        <f>$G60*$BJ60</f>
        <v>6.75</v>
      </c>
      <c r="AG60" s="100">
        <f>$G60*$BJ60</f>
        <v>6.75</v>
      </c>
      <c r="AH60" s="100">
        <f>$G60*$BJ60</f>
        <v>6.75</v>
      </c>
      <c r="AI60" s="100">
        <f>$G60*$BJ60</f>
        <v>6.75</v>
      </c>
      <c r="AJ60" s="100">
        <f>$G60*$BJ60</f>
        <v>6.75</v>
      </c>
      <c r="AK60" s="100">
        <f>$G60*$BJ60</f>
        <v>6.75</v>
      </c>
      <c r="AL60" s="100">
        <f>$G60*$BJ60</f>
        <v>6.75</v>
      </c>
      <c r="AM60" s="100">
        <f>$G60*$BJ60</f>
        <v>6.75</v>
      </c>
      <c r="AN60" s="116">
        <f t="shared" si="83"/>
        <v>81</v>
      </c>
      <c r="AO60" s="100">
        <f>$G60*$BJ60</f>
        <v>6.75</v>
      </c>
      <c r="AP60" s="100">
        <f>$G60*$BJ60</f>
        <v>6.75</v>
      </c>
      <c r="AQ60" s="100">
        <f>$G60*$BJ60</f>
        <v>6.75</v>
      </c>
      <c r="AR60" s="100">
        <f>$G60*$BJ60</f>
        <v>6.75</v>
      </c>
      <c r="AS60" s="100">
        <f>$G60*$BJ60</f>
        <v>6.75</v>
      </c>
      <c r="AT60" s="100">
        <f>$G60*$BJ60</f>
        <v>6.75</v>
      </c>
      <c r="AU60" s="100">
        <f>$G60*$BJ60</f>
        <v>6.75</v>
      </c>
      <c r="AV60" s="100">
        <f>$G60*$BJ60</f>
        <v>6.75</v>
      </c>
      <c r="AW60" s="100">
        <f>$G60*$BJ60</f>
        <v>6.75</v>
      </c>
      <c r="AX60" s="100">
        <f>$G60*$BJ60</f>
        <v>6.75</v>
      </c>
      <c r="AY60" s="100">
        <f>$G60*$BJ60</f>
        <v>6.75</v>
      </c>
      <c r="AZ60" s="100">
        <f>$G60*$BJ60</f>
        <v>6.75</v>
      </c>
      <c r="BA60" s="116">
        <f t="shared" si="107"/>
        <v>81</v>
      </c>
      <c r="BB60" s="100" t="s">
        <v>176</v>
      </c>
      <c r="BC60" s="100" t="s">
        <v>176</v>
      </c>
      <c r="BD60" s="100" t="s">
        <v>176</v>
      </c>
      <c r="BE60" s="100" t="s">
        <v>176</v>
      </c>
      <c r="BF60" s="100" t="s">
        <v>176</v>
      </c>
      <c r="BG60" s="100" t="s">
        <v>176</v>
      </c>
      <c r="BH60" s="100" t="s">
        <v>176</v>
      </c>
      <c r="BI60" s="116">
        <f t="shared" si="108"/>
        <v>0</v>
      </c>
      <c r="BJ60" s="83">
        <f t="shared" si="84"/>
        <v>8.3333333333333332E-3</v>
      </c>
      <c r="BK60" s="100">
        <f t="shared" si="106"/>
        <v>810</v>
      </c>
    </row>
    <row r="61" spans="1:63" ht="12.75" customHeight="1" outlineLevel="1" x14ac:dyDescent="0.2">
      <c r="A61" s="9">
        <v>343</v>
      </c>
      <c r="B61" s="10" t="s">
        <v>190</v>
      </c>
      <c r="C61" s="11">
        <v>0</v>
      </c>
      <c r="D61" s="12" t="s">
        <v>187</v>
      </c>
      <c r="E61" s="129">
        <v>1500</v>
      </c>
      <c r="F61" s="102">
        <v>900</v>
      </c>
      <c r="G61" s="208">
        <f t="shared" si="85"/>
        <v>810</v>
      </c>
      <c r="H61" s="71">
        <f t="shared" si="86"/>
        <v>81</v>
      </c>
      <c r="I61" s="71">
        <f t="shared" si="87"/>
        <v>81</v>
      </c>
      <c r="J61" s="71">
        <f t="shared" si="88"/>
        <v>81</v>
      </c>
      <c r="K61" s="71">
        <f t="shared" si="89"/>
        <v>81</v>
      </c>
      <c r="L61" s="71">
        <f t="shared" si="90"/>
        <v>81</v>
      </c>
      <c r="M61" s="71">
        <f t="shared" si="91"/>
        <v>81</v>
      </c>
      <c r="N61" s="71">
        <f t="shared" si="92"/>
        <v>81</v>
      </c>
      <c r="O61" s="130">
        <f t="shared" si="93"/>
        <v>6.75</v>
      </c>
      <c r="P61" s="130">
        <f t="shared" si="94"/>
        <v>6.75</v>
      </c>
      <c r="Q61" s="130">
        <f t="shared" si="95"/>
        <v>6.75</v>
      </c>
      <c r="R61" s="130">
        <f t="shared" si="96"/>
        <v>6.75</v>
      </c>
      <c r="S61" s="130">
        <f t="shared" si="97"/>
        <v>6.75</v>
      </c>
      <c r="T61" s="130">
        <f t="shared" si="98"/>
        <v>6.75</v>
      </c>
      <c r="U61" s="130">
        <f t="shared" si="99"/>
        <v>6.75</v>
      </c>
      <c r="V61" s="130">
        <f t="shared" si="100"/>
        <v>6.75</v>
      </c>
      <c r="W61" s="130">
        <f t="shared" si="101"/>
        <v>6.75</v>
      </c>
      <c r="X61" s="130">
        <f t="shared" si="102"/>
        <v>6.75</v>
      </c>
      <c r="Y61" s="130">
        <f t="shared" si="103"/>
        <v>6.75</v>
      </c>
      <c r="Z61" s="130">
        <f t="shared" si="104"/>
        <v>6.75</v>
      </c>
      <c r="AA61" s="116">
        <f t="shared" si="81"/>
        <v>81</v>
      </c>
      <c r="AB61" s="100">
        <f>$G61*$BJ61</f>
        <v>6.75</v>
      </c>
      <c r="AC61" s="100">
        <f>$G61*$BJ61</f>
        <v>6.75</v>
      </c>
      <c r="AD61" s="100">
        <f>$G61*$BJ61</f>
        <v>6.75</v>
      </c>
      <c r="AE61" s="100">
        <f>$G61*$BJ61</f>
        <v>6.75</v>
      </c>
      <c r="AF61" s="100">
        <f>$G61*$BJ61</f>
        <v>6.75</v>
      </c>
      <c r="AG61" s="100">
        <f>$G61*$BJ61</f>
        <v>6.75</v>
      </c>
      <c r="AH61" s="100">
        <f>$G61*$BJ61</f>
        <v>6.75</v>
      </c>
      <c r="AI61" s="100">
        <f>$G61*$BJ61</f>
        <v>6.75</v>
      </c>
      <c r="AJ61" s="100">
        <f>$G61*$BJ61</f>
        <v>6.75</v>
      </c>
      <c r="AK61" s="100">
        <f>$G61*$BJ61</f>
        <v>6.75</v>
      </c>
      <c r="AL61" s="100">
        <f>$G61*$BJ61</f>
        <v>6.75</v>
      </c>
      <c r="AM61" s="100">
        <f>$G61*$BJ61</f>
        <v>6.75</v>
      </c>
      <c r="AN61" s="116">
        <f t="shared" si="83"/>
        <v>81</v>
      </c>
      <c r="AO61" s="100">
        <f>$G61*$BJ61</f>
        <v>6.75</v>
      </c>
      <c r="AP61" s="100">
        <f>$G61*$BJ61</f>
        <v>6.75</v>
      </c>
      <c r="AQ61" s="100">
        <f>$G61*$BJ61</f>
        <v>6.75</v>
      </c>
      <c r="AR61" s="100">
        <f>$G61*$BJ61</f>
        <v>6.75</v>
      </c>
      <c r="AS61" s="100">
        <f>$G61*$BJ61</f>
        <v>6.75</v>
      </c>
      <c r="AT61" s="100">
        <f>$G61*$BJ61</f>
        <v>6.75</v>
      </c>
      <c r="AU61" s="100">
        <f>$G61*$BJ61</f>
        <v>6.75</v>
      </c>
      <c r="AV61" s="100">
        <f>$G61*$BJ61</f>
        <v>6.75</v>
      </c>
      <c r="AW61" s="100">
        <f>$G61*$BJ61</f>
        <v>6.75</v>
      </c>
      <c r="AX61" s="100">
        <f>$G61*$BJ61</f>
        <v>6.75</v>
      </c>
      <c r="AY61" s="100">
        <f>$G61*$BJ61</f>
        <v>6.75</v>
      </c>
      <c r="AZ61" s="100">
        <f>$G61*$BJ61</f>
        <v>6.75</v>
      </c>
      <c r="BA61" s="116">
        <f t="shared" si="107"/>
        <v>81</v>
      </c>
      <c r="BB61" s="100" t="s">
        <v>176</v>
      </c>
      <c r="BC61" s="100" t="s">
        <v>176</v>
      </c>
      <c r="BD61" s="100" t="s">
        <v>176</v>
      </c>
      <c r="BE61" s="100" t="s">
        <v>176</v>
      </c>
      <c r="BF61" s="100" t="s">
        <v>176</v>
      </c>
      <c r="BG61" s="100" t="s">
        <v>176</v>
      </c>
      <c r="BH61" s="100" t="s">
        <v>176</v>
      </c>
      <c r="BI61" s="116">
        <f>SUM(BB61:BH61)</f>
        <v>0</v>
      </c>
      <c r="BJ61" s="83">
        <f t="shared" si="84"/>
        <v>8.3333333333333332E-3</v>
      </c>
      <c r="BK61" s="100">
        <f t="shared" si="106"/>
        <v>810</v>
      </c>
    </row>
    <row r="62" spans="1:63" ht="12.75" customHeight="1" outlineLevel="1" thickBot="1" x14ac:dyDescent="0.25">
      <c r="A62" s="9">
        <v>375</v>
      </c>
      <c r="B62" s="10" t="s">
        <v>141</v>
      </c>
      <c r="C62" s="11">
        <v>93358</v>
      </c>
      <c r="D62" s="12">
        <v>42703</v>
      </c>
      <c r="E62" s="7"/>
      <c r="F62" s="102">
        <v>1689</v>
      </c>
      <c r="G62" s="51">
        <f t="shared" si="85"/>
        <v>1520.1000000000001</v>
      </c>
      <c r="H62" s="71">
        <v>0</v>
      </c>
      <c r="I62" s="71">
        <f>G62*(10%/12*1)</f>
        <v>12.6675</v>
      </c>
      <c r="J62" s="71">
        <f t="shared" si="88"/>
        <v>152.01000000000002</v>
      </c>
      <c r="K62" s="71">
        <f t="shared" si="89"/>
        <v>152.01000000000002</v>
      </c>
      <c r="L62" s="71">
        <f t="shared" si="90"/>
        <v>152.01000000000002</v>
      </c>
      <c r="M62" s="71">
        <f t="shared" si="91"/>
        <v>152.01000000000002</v>
      </c>
      <c r="N62" s="71">
        <f t="shared" si="92"/>
        <v>152.01000000000002</v>
      </c>
      <c r="O62" s="130">
        <f t="shared" si="93"/>
        <v>12.6675</v>
      </c>
      <c r="P62" s="130">
        <f t="shared" si="94"/>
        <v>12.6675</v>
      </c>
      <c r="Q62" s="130">
        <f t="shared" si="95"/>
        <v>12.6675</v>
      </c>
      <c r="R62" s="130">
        <f t="shared" si="96"/>
        <v>12.6675</v>
      </c>
      <c r="S62" s="130">
        <f t="shared" si="97"/>
        <v>12.6675</v>
      </c>
      <c r="T62" s="130">
        <f t="shared" si="98"/>
        <v>12.6675</v>
      </c>
      <c r="U62" s="130">
        <f t="shared" si="99"/>
        <v>12.6675</v>
      </c>
      <c r="V62" s="130">
        <f t="shared" si="100"/>
        <v>12.6675</v>
      </c>
      <c r="W62" s="130">
        <f t="shared" si="101"/>
        <v>12.6675</v>
      </c>
      <c r="X62" s="130">
        <f t="shared" si="102"/>
        <v>12.6675</v>
      </c>
      <c r="Y62" s="130">
        <f t="shared" si="103"/>
        <v>12.6675</v>
      </c>
      <c r="Z62" s="130">
        <f t="shared" si="104"/>
        <v>12.6675</v>
      </c>
      <c r="AA62" s="116">
        <f t="shared" si="81"/>
        <v>152.01000000000002</v>
      </c>
      <c r="AB62" s="100">
        <f>$G62*$BJ62</f>
        <v>12.6675</v>
      </c>
      <c r="AC62" s="100">
        <f>$G62*$BJ62</f>
        <v>12.6675</v>
      </c>
      <c r="AD62" s="100">
        <f>$G62*$BJ62</f>
        <v>12.6675</v>
      </c>
      <c r="AE62" s="100">
        <f>$G62*$BJ62</f>
        <v>12.6675</v>
      </c>
      <c r="AF62" s="100">
        <f>$G62*$BJ62</f>
        <v>12.6675</v>
      </c>
      <c r="AG62" s="100">
        <f>$G62*$BJ62</f>
        <v>12.6675</v>
      </c>
      <c r="AH62" s="100">
        <f>$G62*$BJ62</f>
        <v>12.6675</v>
      </c>
      <c r="AI62" s="100">
        <f>$G62*$BJ62</f>
        <v>12.6675</v>
      </c>
      <c r="AJ62" s="100">
        <f>$G62*$BJ62</f>
        <v>12.6675</v>
      </c>
      <c r="AK62" s="100">
        <f>$G62*$BJ62</f>
        <v>12.6675</v>
      </c>
      <c r="AL62" s="100">
        <f>$G62*$BJ62</f>
        <v>12.6675</v>
      </c>
      <c r="AM62" s="100">
        <f>$G62*$BJ62</f>
        <v>12.6675</v>
      </c>
      <c r="AN62" s="116">
        <f t="shared" si="83"/>
        <v>152.01000000000002</v>
      </c>
      <c r="AO62" s="100">
        <f>$G62*$BJ62</f>
        <v>12.6675</v>
      </c>
      <c r="AP62" s="100">
        <f>$G62*$BJ62</f>
        <v>12.6675</v>
      </c>
      <c r="AQ62" s="100">
        <f>$G62*$BJ62</f>
        <v>12.6675</v>
      </c>
      <c r="AR62" s="100">
        <f>$G62*$BJ62</f>
        <v>12.6675</v>
      </c>
      <c r="AS62" s="100">
        <f>$G62*$BJ62</f>
        <v>12.6675</v>
      </c>
      <c r="AT62" s="100">
        <f>$G62*$BJ62</f>
        <v>12.6675</v>
      </c>
      <c r="AU62" s="100">
        <f>$G62*$BJ62</f>
        <v>12.6675</v>
      </c>
      <c r="AV62" s="100">
        <f>$G62*$BJ62</f>
        <v>12.6675</v>
      </c>
      <c r="AW62" s="100">
        <f>$G62*$BJ62</f>
        <v>12.6675</v>
      </c>
      <c r="AX62" s="100">
        <f>$G62*$BJ62</f>
        <v>12.6675</v>
      </c>
      <c r="AY62" s="100">
        <f>$G62*$BJ62</f>
        <v>12.6675</v>
      </c>
      <c r="AZ62" s="100">
        <f>$G62*$BJ62</f>
        <v>12.6675</v>
      </c>
      <c r="BA62" s="116">
        <f>SUM(AO62:AZ62)</f>
        <v>152.01000000000002</v>
      </c>
      <c r="BB62" s="100">
        <f>$G62*$BJ62</f>
        <v>12.6675</v>
      </c>
      <c r="BC62" s="100">
        <f t="shared" ref="BC62" si="109">$G62*$BJ62</f>
        <v>12.6675</v>
      </c>
      <c r="BD62" s="100">
        <f>$G62*$BJ62</f>
        <v>12.6675</v>
      </c>
      <c r="BE62" s="100">
        <f>$G62*$BJ62</f>
        <v>12.6675</v>
      </c>
      <c r="BF62" s="100">
        <f>$G62*$BJ62</f>
        <v>12.6675</v>
      </c>
      <c r="BG62" s="100">
        <f>$G62*$BJ62</f>
        <v>12.6675</v>
      </c>
      <c r="BH62" s="100">
        <f>$G62*$BJ62</f>
        <v>12.6675</v>
      </c>
      <c r="BI62" s="116">
        <f>SUM(BB62:BH62)</f>
        <v>88.672500000000014</v>
      </c>
      <c r="BJ62" s="83">
        <f t="shared" si="84"/>
        <v>8.3333333333333332E-3</v>
      </c>
      <c r="BK62" s="100">
        <f>+H62+I62+J62+K62+L62+M62+N62+AA62+AN62+BA62+BI62</f>
        <v>1317.42</v>
      </c>
    </row>
    <row r="63" spans="1:63" ht="12.75" customHeight="1" thickBot="1" x14ac:dyDescent="0.25">
      <c r="A63" s="105"/>
      <c r="B63" s="106"/>
      <c r="C63" s="106"/>
      <c r="D63" s="107"/>
      <c r="E63" s="108" t="s">
        <v>168</v>
      </c>
      <c r="F63" s="125">
        <f t="shared" ref="F63:Z63" si="110">SUM(F51:F62)</f>
        <v>11782.32</v>
      </c>
      <c r="G63" s="109">
        <f t="shared" si="110"/>
        <v>10604.088000000002</v>
      </c>
      <c r="H63" s="99">
        <f t="shared" si="110"/>
        <v>908.39880000000005</v>
      </c>
      <c r="I63" s="99">
        <f t="shared" si="110"/>
        <v>921.06630000000007</v>
      </c>
      <c r="J63" s="99">
        <f t="shared" si="110"/>
        <v>1060.4088000000002</v>
      </c>
      <c r="K63" s="99">
        <f t="shared" si="110"/>
        <v>1060.4088000000002</v>
      </c>
      <c r="L63" s="99">
        <f t="shared" si="110"/>
        <v>1060.4088000000002</v>
      </c>
      <c r="M63" s="99">
        <f t="shared" si="110"/>
        <v>1060.4088000000002</v>
      </c>
      <c r="N63" s="99">
        <f t="shared" si="110"/>
        <v>1060.4088000000002</v>
      </c>
      <c r="O63" s="99">
        <f t="shared" si="110"/>
        <v>88.367400000000004</v>
      </c>
      <c r="P63" s="99">
        <f t="shared" si="110"/>
        <v>88.367400000000004</v>
      </c>
      <c r="Q63" s="99">
        <f t="shared" si="110"/>
        <v>88.367400000000004</v>
      </c>
      <c r="R63" s="99">
        <f t="shared" si="110"/>
        <v>88.367400000000004</v>
      </c>
      <c r="S63" s="99">
        <f t="shared" si="110"/>
        <v>88.367400000000004</v>
      </c>
      <c r="T63" s="99">
        <f t="shared" si="110"/>
        <v>88.367400000000004</v>
      </c>
      <c r="U63" s="99">
        <f t="shared" si="110"/>
        <v>88.367400000000004</v>
      </c>
      <c r="V63" s="99">
        <f t="shared" si="110"/>
        <v>88.367400000000004</v>
      </c>
      <c r="W63" s="99">
        <f t="shared" si="110"/>
        <v>88.367400000000004</v>
      </c>
      <c r="X63" s="99">
        <f t="shared" si="110"/>
        <v>88.367400000000004</v>
      </c>
      <c r="Y63" s="99">
        <f t="shared" si="110"/>
        <v>88.367400000000004</v>
      </c>
      <c r="Z63" s="99">
        <f t="shared" si="110"/>
        <v>88.367400000000004</v>
      </c>
      <c r="AA63" s="135">
        <f t="shared" si="81"/>
        <v>1060.4087999999999</v>
      </c>
      <c r="AB63" s="135">
        <f t="shared" ref="AB63:AM63" si="111">SUM(AB51:AB62)</f>
        <v>88.367400000000004</v>
      </c>
      <c r="AC63" s="135">
        <f t="shared" si="111"/>
        <v>88.367400000000004</v>
      </c>
      <c r="AD63" s="135">
        <f t="shared" si="111"/>
        <v>88.367400000000004</v>
      </c>
      <c r="AE63" s="135">
        <f t="shared" si="111"/>
        <v>88.367400000000004</v>
      </c>
      <c r="AF63" s="135">
        <f t="shared" si="111"/>
        <v>88.367400000000004</v>
      </c>
      <c r="AG63" s="135">
        <f t="shared" si="111"/>
        <v>88.367400000000004</v>
      </c>
      <c r="AH63" s="135">
        <f t="shared" si="111"/>
        <v>88.367400000000004</v>
      </c>
      <c r="AI63" s="135">
        <f t="shared" si="111"/>
        <v>88.367400000000004</v>
      </c>
      <c r="AJ63" s="135">
        <f t="shared" si="111"/>
        <v>88.367400000000004</v>
      </c>
      <c r="AK63" s="135">
        <f t="shared" si="111"/>
        <v>88.367400000000004</v>
      </c>
      <c r="AL63" s="135">
        <f t="shared" si="111"/>
        <v>88.367400000000004</v>
      </c>
      <c r="AM63" s="135">
        <f t="shared" si="111"/>
        <v>88.367400000000004</v>
      </c>
      <c r="AN63" s="135">
        <f t="shared" si="83"/>
        <v>1060.4087999999999</v>
      </c>
      <c r="AO63" s="135">
        <f t="shared" ref="AO63:AP63" si="112">SUM(AO51:AO62)</f>
        <v>88.367400000000004</v>
      </c>
      <c r="AP63" s="135">
        <f t="shared" si="112"/>
        <v>88.367400000000004</v>
      </c>
      <c r="AQ63" s="135">
        <f t="shared" ref="AQ63" si="113">SUM(AQ51:AQ62)</f>
        <v>88.367400000000004</v>
      </c>
      <c r="AR63" s="135">
        <f t="shared" ref="AR63:AW63" si="114">SUM(AR51:AR62)</f>
        <v>88.367400000000004</v>
      </c>
      <c r="AS63" s="135">
        <f t="shared" si="114"/>
        <v>88.367400000000004</v>
      </c>
      <c r="AT63" s="135">
        <f t="shared" si="114"/>
        <v>88.367400000000004</v>
      </c>
      <c r="AU63" s="135">
        <f t="shared" si="114"/>
        <v>88.367400000000004</v>
      </c>
      <c r="AV63" s="135">
        <f t="shared" si="114"/>
        <v>88.367400000000004</v>
      </c>
      <c r="AW63" s="135">
        <f t="shared" si="114"/>
        <v>88.367400000000004</v>
      </c>
      <c r="AX63" s="135">
        <f>SUM(AX51:AX62)</f>
        <v>88.367400000000004</v>
      </c>
      <c r="AY63" s="135">
        <f>SUM(AY51:AY62)</f>
        <v>88.367400000000004</v>
      </c>
      <c r="AZ63" s="135">
        <f>SUM(AZ51:AZ62)</f>
        <v>88.367400000000004</v>
      </c>
      <c r="BA63" s="135">
        <f>SUM(AO63:AZ63)</f>
        <v>1060.4087999999999</v>
      </c>
      <c r="BB63" s="135">
        <f>SUM(BB51:BB62)</f>
        <v>12.6675</v>
      </c>
      <c r="BC63" s="135">
        <f t="shared" ref="BC63" si="115">SUM(BC51:BC62)</f>
        <v>12.6675</v>
      </c>
      <c r="BD63" s="135">
        <f>SUM(BD51:BD62)</f>
        <v>12.6675</v>
      </c>
      <c r="BE63" s="135">
        <f>SUM(BE51:BE62)</f>
        <v>12.6675</v>
      </c>
      <c r="BF63" s="135">
        <f>SUM(BF51:BF62)</f>
        <v>12.6675</v>
      </c>
      <c r="BG63" s="135">
        <f>SUM(BG51:BG62)</f>
        <v>12.6675</v>
      </c>
      <c r="BH63" s="135">
        <f>SUM(BH51:BH62)</f>
        <v>12.6675</v>
      </c>
      <c r="BI63" s="135">
        <f>SUM(BB63:BH63)</f>
        <v>88.672500000000014</v>
      </c>
      <c r="BJ63" s="73"/>
      <c r="BK63" s="100">
        <f>+H63+I63+J63+K63+L63+M63+N63+AA63+AN63+BA63+BI63</f>
        <v>10401.408000000001</v>
      </c>
    </row>
    <row r="64" spans="1:63" ht="12.75" customHeight="1" x14ac:dyDescent="0.2">
      <c r="A64" s="36"/>
      <c r="B64" s="36"/>
      <c r="C64" s="36"/>
      <c r="D64" s="36"/>
      <c r="E64" s="36"/>
      <c r="F64" s="110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78"/>
      <c r="BB64" s="78"/>
      <c r="BC64" s="78"/>
      <c r="BD64" s="78"/>
      <c r="BE64" s="78"/>
      <c r="BF64" s="78"/>
      <c r="BG64" s="78"/>
      <c r="BH64" s="78"/>
      <c r="BI64" s="36"/>
      <c r="BJ64" s="73"/>
      <c r="BK64" s="36"/>
    </row>
    <row r="65" spans="1:64" ht="11.25" customHeight="1" x14ac:dyDescent="0.2">
      <c r="A65" s="230" t="s">
        <v>170</v>
      </c>
      <c r="B65" s="227"/>
      <c r="C65" s="227"/>
      <c r="D65" s="227"/>
      <c r="E65" s="111">
        <v>110133.82</v>
      </c>
      <c r="F65" s="102"/>
      <c r="G65" s="81">
        <v>0.9</v>
      </c>
      <c r="H65" s="81">
        <v>0.1</v>
      </c>
      <c r="I65" s="81">
        <v>0.1</v>
      </c>
      <c r="J65" s="81">
        <v>0.1</v>
      </c>
      <c r="K65" s="81">
        <v>0.1</v>
      </c>
      <c r="L65" s="81">
        <v>0.1</v>
      </c>
      <c r="M65" s="81">
        <v>0.1</v>
      </c>
      <c r="N65" s="81">
        <v>0.1</v>
      </c>
      <c r="O65" s="82">
        <f t="shared" ref="O65:Z65" si="116">10%/12</f>
        <v>8.3333333333333332E-3</v>
      </c>
      <c r="P65" s="82">
        <f t="shared" si="116"/>
        <v>8.3333333333333332E-3</v>
      </c>
      <c r="Q65" s="82">
        <f t="shared" si="116"/>
        <v>8.3333333333333332E-3</v>
      </c>
      <c r="R65" s="82">
        <f t="shared" si="116"/>
        <v>8.3333333333333332E-3</v>
      </c>
      <c r="S65" s="82">
        <f t="shared" si="116"/>
        <v>8.3333333333333332E-3</v>
      </c>
      <c r="T65" s="82">
        <f t="shared" si="116"/>
        <v>8.3333333333333332E-3</v>
      </c>
      <c r="U65" s="82">
        <f t="shared" si="116"/>
        <v>8.3333333333333332E-3</v>
      </c>
      <c r="V65" s="82">
        <f t="shared" si="116"/>
        <v>8.3333333333333332E-3</v>
      </c>
      <c r="W65" s="82">
        <f t="shared" si="116"/>
        <v>8.3333333333333332E-3</v>
      </c>
      <c r="X65" s="82">
        <f t="shared" si="116"/>
        <v>8.3333333333333332E-3</v>
      </c>
      <c r="Y65" s="82">
        <f t="shared" si="116"/>
        <v>8.3333333333333332E-3</v>
      </c>
      <c r="Z65" s="82">
        <f t="shared" si="116"/>
        <v>8.3333333333333332E-3</v>
      </c>
      <c r="AA65" s="36"/>
      <c r="AB65" s="82">
        <f t="shared" ref="AB65:AU65" si="117">10%/12</f>
        <v>8.3333333333333332E-3</v>
      </c>
      <c r="AC65" s="82">
        <f t="shared" si="117"/>
        <v>8.3333333333333332E-3</v>
      </c>
      <c r="AD65" s="82">
        <f t="shared" si="117"/>
        <v>8.3333333333333332E-3</v>
      </c>
      <c r="AE65" s="82">
        <f t="shared" si="117"/>
        <v>8.3333333333333332E-3</v>
      </c>
      <c r="AF65" s="82">
        <f t="shared" si="117"/>
        <v>8.3333333333333332E-3</v>
      </c>
      <c r="AG65" s="82">
        <f t="shared" si="117"/>
        <v>8.3333333333333332E-3</v>
      </c>
      <c r="AH65" s="82">
        <f t="shared" si="117"/>
        <v>8.3333333333333332E-3</v>
      </c>
      <c r="AI65" s="82">
        <f t="shared" si="117"/>
        <v>8.3333333333333332E-3</v>
      </c>
      <c r="AJ65" s="82">
        <f t="shared" si="117"/>
        <v>8.3333333333333332E-3</v>
      </c>
      <c r="AK65" s="82">
        <f t="shared" si="117"/>
        <v>8.3333333333333332E-3</v>
      </c>
      <c r="AL65" s="82">
        <f t="shared" si="117"/>
        <v>8.3333333333333332E-3</v>
      </c>
      <c r="AM65" s="82">
        <f t="shared" si="117"/>
        <v>8.3333333333333332E-3</v>
      </c>
      <c r="AN65" s="82">
        <f t="shared" ref="AN65:AN250" si="118">SUM(AB65:AM65)</f>
        <v>9.9999999999999992E-2</v>
      </c>
      <c r="AO65" s="82">
        <f t="shared" si="117"/>
        <v>8.3333333333333332E-3</v>
      </c>
      <c r="AP65" s="82">
        <f t="shared" si="117"/>
        <v>8.3333333333333332E-3</v>
      </c>
      <c r="AQ65" s="82">
        <f t="shared" si="117"/>
        <v>8.3333333333333332E-3</v>
      </c>
      <c r="AR65" s="82">
        <f t="shared" si="117"/>
        <v>8.3333333333333332E-3</v>
      </c>
      <c r="AS65" s="82">
        <f t="shared" si="117"/>
        <v>8.3333333333333332E-3</v>
      </c>
      <c r="AT65" s="82">
        <f t="shared" si="117"/>
        <v>8.3333333333333332E-3</v>
      </c>
      <c r="AU65" s="82">
        <f t="shared" si="117"/>
        <v>8.3333333333333332E-3</v>
      </c>
      <c r="AV65" s="82">
        <f>10%/12</f>
        <v>8.3333333333333332E-3</v>
      </c>
      <c r="AW65" s="82">
        <f>10%/12</f>
        <v>8.3333333333333332E-3</v>
      </c>
      <c r="AX65" s="82">
        <f>10%/12</f>
        <v>8.3333333333333332E-3</v>
      </c>
      <c r="AY65" s="82">
        <f>10%/12</f>
        <v>8.3333333333333332E-3</v>
      </c>
      <c r="AZ65" s="82">
        <f>10%/12</f>
        <v>8.3333333333333332E-3</v>
      </c>
      <c r="BA65" s="82">
        <f>SUM(AO65:AZ65)</f>
        <v>9.9999999999999992E-2</v>
      </c>
      <c r="BB65" s="82">
        <f t="shared" ref="BB65:BH65" si="119">10%/12</f>
        <v>8.3333333333333332E-3</v>
      </c>
      <c r="BC65" s="82">
        <f t="shared" si="119"/>
        <v>8.3333333333333332E-3</v>
      </c>
      <c r="BD65" s="82">
        <f t="shared" si="119"/>
        <v>8.3333333333333332E-3</v>
      </c>
      <c r="BE65" s="82">
        <f t="shared" si="119"/>
        <v>8.3333333333333332E-3</v>
      </c>
      <c r="BF65" s="82">
        <f t="shared" si="119"/>
        <v>8.3333333333333332E-3</v>
      </c>
      <c r="BG65" s="82">
        <f t="shared" si="119"/>
        <v>8.3333333333333332E-3</v>
      </c>
      <c r="BH65" s="82">
        <f t="shared" si="119"/>
        <v>8.3333333333333332E-3</v>
      </c>
      <c r="BI65" s="82">
        <f>SUM(BB65:BH65)</f>
        <v>5.8333333333333327E-2</v>
      </c>
      <c r="BJ65" s="83">
        <f t="shared" ref="BJ65:BJ213" si="120">10%/12</f>
        <v>8.3333333333333332E-3</v>
      </c>
      <c r="BK65" s="100"/>
    </row>
    <row r="66" spans="1:64" ht="12.75" customHeight="1" outlineLevel="1" x14ac:dyDescent="0.2">
      <c r="A66" s="9">
        <v>1</v>
      </c>
      <c r="B66" s="10" t="s">
        <v>8</v>
      </c>
      <c r="C66" s="11">
        <v>0</v>
      </c>
      <c r="D66" s="12">
        <v>33553</v>
      </c>
      <c r="E66" s="129">
        <v>128</v>
      </c>
      <c r="F66" s="102">
        <v>76.8</v>
      </c>
      <c r="G66" s="208">
        <f t="shared" ref="G66:G211" si="121">F66*90%</f>
        <v>69.12</v>
      </c>
      <c r="H66" s="71">
        <f t="shared" ref="H66:H174" si="122">G66*10%</f>
        <v>6.9120000000000008</v>
      </c>
      <c r="I66" s="71">
        <f t="shared" ref="I66:I194" si="123">G66*10%</f>
        <v>6.9120000000000008</v>
      </c>
      <c r="J66" s="71">
        <f t="shared" ref="J66:J194" si="124">G66*10%</f>
        <v>6.9120000000000008</v>
      </c>
      <c r="K66" s="71">
        <f t="shared" ref="K66:K208" si="125">G66*10%</f>
        <v>6.9120000000000008</v>
      </c>
      <c r="L66" s="71">
        <f t="shared" ref="L66:L208" si="126">G66*10%</f>
        <v>6.9120000000000008</v>
      </c>
      <c r="M66" s="71">
        <f t="shared" ref="M66:M212" si="127">G66*10%</f>
        <v>6.9120000000000008</v>
      </c>
      <c r="N66" s="71">
        <f t="shared" ref="N66:N212" si="128">G66*10%</f>
        <v>6.9120000000000008</v>
      </c>
      <c r="O66" s="130">
        <f t="shared" ref="O66:O97" si="129">G66*BJ66</f>
        <v>0.57600000000000007</v>
      </c>
      <c r="P66" s="130">
        <f t="shared" ref="P66:P97" si="130">G66*BJ66</f>
        <v>0.57600000000000007</v>
      </c>
      <c r="Q66" s="130">
        <f t="shared" ref="Q66:Q97" si="131">G66*BJ66</f>
        <v>0.57600000000000007</v>
      </c>
      <c r="R66" s="130">
        <f t="shared" ref="R66:R97" si="132">G66*BJ66</f>
        <v>0.57600000000000007</v>
      </c>
      <c r="S66" s="130">
        <f t="shared" ref="S66:S97" si="133">G66*BJ66</f>
        <v>0.57600000000000007</v>
      </c>
      <c r="T66" s="130">
        <f t="shared" ref="T66:T97" si="134">G66*BJ66</f>
        <v>0.57600000000000007</v>
      </c>
      <c r="U66" s="130">
        <f t="shared" ref="U66:U97" si="135">G66*BJ66</f>
        <v>0.57600000000000007</v>
      </c>
      <c r="V66" s="130">
        <f t="shared" ref="V66:V97" si="136">G66*BJ66</f>
        <v>0.57600000000000007</v>
      </c>
      <c r="W66" s="130">
        <f t="shared" ref="W66:W97" si="137">G66*BJ66</f>
        <v>0.57600000000000007</v>
      </c>
      <c r="X66" s="130">
        <f t="shared" ref="X66:X97" si="138">G66*BJ66</f>
        <v>0.57600000000000007</v>
      </c>
      <c r="Y66" s="130">
        <f t="shared" ref="Y66:Y97" si="139">G66*BJ66</f>
        <v>0.57600000000000007</v>
      </c>
      <c r="Z66" s="130">
        <f t="shared" ref="Z66:Z97" si="140">G66*BJ66</f>
        <v>0.57600000000000007</v>
      </c>
      <c r="AA66" s="100">
        <f t="shared" ref="AA66:AA212" si="141">SUM(O66:Z66)</f>
        <v>6.9120000000000026</v>
      </c>
      <c r="AB66" s="100">
        <f>$G66*$BJ66</f>
        <v>0.57600000000000007</v>
      </c>
      <c r="AC66" s="100">
        <f>$G66*$BJ66</f>
        <v>0.57600000000000007</v>
      </c>
      <c r="AD66" s="100">
        <f>$G66*$BJ66</f>
        <v>0.57600000000000007</v>
      </c>
      <c r="AE66" s="100">
        <f>$G66*$BJ66</f>
        <v>0.57600000000000007</v>
      </c>
      <c r="AF66" s="100">
        <f>$G66*$BJ66</f>
        <v>0.57600000000000007</v>
      </c>
      <c r="AG66" s="100">
        <f>$G66*$BJ66</f>
        <v>0.57600000000000007</v>
      </c>
      <c r="AH66" s="100">
        <f>$G66*$BJ66</f>
        <v>0.57600000000000007</v>
      </c>
      <c r="AI66" s="100">
        <f>$G66*$BJ66</f>
        <v>0.57600000000000007</v>
      </c>
      <c r="AJ66" s="100">
        <f>$G66*$BJ66</f>
        <v>0.57600000000000007</v>
      </c>
      <c r="AK66" s="100">
        <f>$G66*$BJ66</f>
        <v>0.57600000000000007</v>
      </c>
      <c r="AL66" s="100">
        <f>$G66*$BJ66</f>
        <v>0.57600000000000007</v>
      </c>
      <c r="AM66" s="100">
        <f>$G66*$BJ66</f>
        <v>0.57600000000000007</v>
      </c>
      <c r="AN66" s="100">
        <f t="shared" si="118"/>
        <v>6.9120000000000026</v>
      </c>
      <c r="AO66" s="100">
        <f>$G66*$BJ66</f>
        <v>0.57600000000000007</v>
      </c>
      <c r="AP66" s="100">
        <f>$G66*$BJ66</f>
        <v>0.57600000000000007</v>
      </c>
      <c r="AQ66" s="100">
        <f>$G66*$BJ66</f>
        <v>0.57600000000000007</v>
      </c>
      <c r="AR66" s="100">
        <f>$G66*$BJ66</f>
        <v>0.57600000000000007</v>
      </c>
      <c r="AS66" s="100">
        <f>$G66*$BJ66</f>
        <v>0.57600000000000007</v>
      </c>
      <c r="AT66" s="100">
        <f>$G66*$BJ66</f>
        <v>0.57600000000000007</v>
      </c>
      <c r="AU66" s="100">
        <f>$G66*$BJ66</f>
        <v>0.57600000000000007</v>
      </c>
      <c r="AV66" s="100">
        <f>$G66*$BJ66</f>
        <v>0.57600000000000007</v>
      </c>
      <c r="AW66" s="100">
        <f>$G66*$BJ66</f>
        <v>0.57600000000000007</v>
      </c>
      <c r="AX66" s="100">
        <f>$G66*$BJ66</f>
        <v>0.57600000000000007</v>
      </c>
      <c r="AY66" s="100">
        <f>$G66*$BJ66</f>
        <v>0.57600000000000007</v>
      </c>
      <c r="AZ66" s="100">
        <f>$G66*$BJ66</f>
        <v>0.57600000000000007</v>
      </c>
      <c r="BA66" s="116">
        <f>SUM(AO66:AZ66)</f>
        <v>6.9120000000000026</v>
      </c>
      <c r="BB66" s="100" t="s">
        <v>176</v>
      </c>
      <c r="BC66" s="100" t="s">
        <v>176</v>
      </c>
      <c r="BD66" s="100" t="s">
        <v>176</v>
      </c>
      <c r="BE66" s="100" t="s">
        <v>176</v>
      </c>
      <c r="BF66" s="100" t="s">
        <v>176</v>
      </c>
      <c r="BG66" s="100" t="s">
        <v>176</v>
      </c>
      <c r="BH66" s="100" t="s">
        <v>176</v>
      </c>
      <c r="BI66" s="116">
        <f>SUM(BB66:BF66)</f>
        <v>0</v>
      </c>
      <c r="BJ66" s="83">
        <f t="shared" si="120"/>
        <v>8.3333333333333332E-3</v>
      </c>
      <c r="BK66" s="100">
        <f t="shared" ref="BK66:BK97" si="142">+H66+I66+J66+K66+L66+M66+N66+AA66+AN66+BA66+BI66</f>
        <v>69.120000000000019</v>
      </c>
      <c r="BL66" s="212"/>
    </row>
    <row r="67" spans="1:64" ht="12.75" customHeight="1" outlineLevel="1" x14ac:dyDescent="0.2">
      <c r="A67" s="9">
        <v>12</v>
      </c>
      <c r="B67" s="10" t="s">
        <v>9</v>
      </c>
      <c r="C67" s="11">
        <v>0</v>
      </c>
      <c r="D67" s="12">
        <v>34335</v>
      </c>
      <c r="E67" s="129">
        <v>75</v>
      </c>
      <c r="F67" s="102">
        <v>45</v>
      </c>
      <c r="G67" s="208">
        <f t="shared" si="121"/>
        <v>40.5</v>
      </c>
      <c r="H67" s="71">
        <f t="shared" si="122"/>
        <v>4.05</v>
      </c>
      <c r="I67" s="71">
        <f t="shared" si="123"/>
        <v>4.05</v>
      </c>
      <c r="J67" s="71">
        <f t="shared" si="124"/>
        <v>4.05</v>
      </c>
      <c r="K67" s="71">
        <f t="shared" si="125"/>
        <v>4.05</v>
      </c>
      <c r="L67" s="71">
        <f t="shared" si="126"/>
        <v>4.05</v>
      </c>
      <c r="M67" s="71">
        <f t="shared" si="127"/>
        <v>4.05</v>
      </c>
      <c r="N67" s="71">
        <f t="shared" si="128"/>
        <v>4.05</v>
      </c>
      <c r="O67" s="130">
        <f t="shared" si="129"/>
        <v>0.33750000000000002</v>
      </c>
      <c r="P67" s="130">
        <f t="shared" si="130"/>
        <v>0.33750000000000002</v>
      </c>
      <c r="Q67" s="130">
        <f t="shared" si="131"/>
        <v>0.33750000000000002</v>
      </c>
      <c r="R67" s="130">
        <f t="shared" si="132"/>
        <v>0.33750000000000002</v>
      </c>
      <c r="S67" s="130">
        <f t="shared" si="133"/>
        <v>0.33750000000000002</v>
      </c>
      <c r="T67" s="130">
        <f t="shared" si="134"/>
        <v>0.33750000000000002</v>
      </c>
      <c r="U67" s="130">
        <f t="shared" si="135"/>
        <v>0.33750000000000002</v>
      </c>
      <c r="V67" s="130">
        <f t="shared" si="136"/>
        <v>0.33750000000000002</v>
      </c>
      <c r="W67" s="130">
        <f t="shared" si="137"/>
        <v>0.33750000000000002</v>
      </c>
      <c r="X67" s="130">
        <f t="shared" si="138"/>
        <v>0.33750000000000002</v>
      </c>
      <c r="Y67" s="130">
        <f t="shared" si="139"/>
        <v>0.33750000000000002</v>
      </c>
      <c r="Z67" s="130">
        <f t="shared" si="140"/>
        <v>0.33750000000000002</v>
      </c>
      <c r="AA67" s="100">
        <f t="shared" si="141"/>
        <v>4.05</v>
      </c>
      <c r="AB67" s="100">
        <f>$G67*$BJ67</f>
        <v>0.33750000000000002</v>
      </c>
      <c r="AC67" s="100">
        <f>$G67*$BJ67</f>
        <v>0.33750000000000002</v>
      </c>
      <c r="AD67" s="100">
        <f>$G67*$BJ67</f>
        <v>0.33750000000000002</v>
      </c>
      <c r="AE67" s="100">
        <f>$G67*$BJ67</f>
        <v>0.33750000000000002</v>
      </c>
      <c r="AF67" s="100">
        <f>$G67*$BJ67</f>
        <v>0.33750000000000002</v>
      </c>
      <c r="AG67" s="100">
        <f>$G67*$BJ67</f>
        <v>0.33750000000000002</v>
      </c>
      <c r="AH67" s="100">
        <f>$G67*$BJ67</f>
        <v>0.33750000000000002</v>
      </c>
      <c r="AI67" s="100">
        <f>$G67*$BJ67</f>
        <v>0.33750000000000002</v>
      </c>
      <c r="AJ67" s="100">
        <f>$G67*$BJ67</f>
        <v>0.33750000000000002</v>
      </c>
      <c r="AK67" s="100">
        <f>$G67*$BJ67</f>
        <v>0.33750000000000002</v>
      </c>
      <c r="AL67" s="100">
        <f>$G67*$BJ67</f>
        <v>0.33750000000000002</v>
      </c>
      <c r="AM67" s="100">
        <f>$G67*$BJ67</f>
        <v>0.33750000000000002</v>
      </c>
      <c r="AN67" s="100">
        <f t="shared" si="118"/>
        <v>4.05</v>
      </c>
      <c r="AO67" s="100">
        <f>$G67*$BJ67</f>
        <v>0.33750000000000002</v>
      </c>
      <c r="AP67" s="100">
        <f>$G67*$BJ67</f>
        <v>0.33750000000000002</v>
      </c>
      <c r="AQ67" s="100">
        <f>$G67*$BJ67</f>
        <v>0.33750000000000002</v>
      </c>
      <c r="AR67" s="100">
        <f>$G67*$BJ67</f>
        <v>0.33750000000000002</v>
      </c>
      <c r="AS67" s="100">
        <f>$G67*$BJ67</f>
        <v>0.33750000000000002</v>
      </c>
      <c r="AT67" s="100">
        <f>$G67*$BJ67</f>
        <v>0.33750000000000002</v>
      </c>
      <c r="AU67" s="100">
        <f>$G67*$BJ67</f>
        <v>0.33750000000000002</v>
      </c>
      <c r="AV67" s="100">
        <f>$G67*$BJ67</f>
        <v>0.33750000000000002</v>
      </c>
      <c r="AW67" s="100">
        <f>$G67*$BJ67</f>
        <v>0.33750000000000002</v>
      </c>
      <c r="AX67" s="100">
        <f>$G67*$BJ67</f>
        <v>0.33750000000000002</v>
      </c>
      <c r="AY67" s="100">
        <f>$G67*$BJ67</f>
        <v>0.33750000000000002</v>
      </c>
      <c r="AZ67" s="100">
        <f>$G67*$BJ67</f>
        <v>0.33750000000000002</v>
      </c>
      <c r="BA67" s="116">
        <f t="shared" ref="BA67:BA130" si="143">SUM(AO67:AZ67)</f>
        <v>4.05</v>
      </c>
      <c r="BB67" s="100" t="s">
        <v>176</v>
      </c>
      <c r="BC67" s="100" t="s">
        <v>176</v>
      </c>
      <c r="BD67" s="100" t="s">
        <v>176</v>
      </c>
      <c r="BE67" s="100" t="s">
        <v>176</v>
      </c>
      <c r="BF67" s="100" t="s">
        <v>176</v>
      </c>
      <c r="BG67" s="100" t="s">
        <v>176</v>
      </c>
      <c r="BH67" s="100" t="s">
        <v>176</v>
      </c>
      <c r="BI67" s="116">
        <f t="shared" ref="BI67:BI130" si="144">SUM(BB67:BF67)</f>
        <v>0</v>
      </c>
      <c r="BJ67" s="83">
        <f t="shared" si="120"/>
        <v>8.3333333333333332E-3</v>
      </c>
      <c r="BK67" s="100">
        <f t="shared" si="142"/>
        <v>40.499999999999993</v>
      </c>
      <c r="BL67" s="212"/>
    </row>
    <row r="68" spans="1:64" ht="12.75" customHeight="1" outlineLevel="1" x14ac:dyDescent="0.2">
      <c r="A68" s="9">
        <v>13</v>
      </c>
      <c r="B68" s="10" t="s">
        <v>10</v>
      </c>
      <c r="C68" s="11">
        <v>0</v>
      </c>
      <c r="D68" s="12">
        <v>34335</v>
      </c>
      <c r="E68" s="129">
        <v>125</v>
      </c>
      <c r="F68" s="102">
        <v>75</v>
      </c>
      <c r="G68" s="208">
        <f t="shared" si="121"/>
        <v>67.5</v>
      </c>
      <c r="H68" s="71">
        <f t="shared" si="122"/>
        <v>6.75</v>
      </c>
      <c r="I68" s="71">
        <f t="shared" si="123"/>
        <v>6.75</v>
      </c>
      <c r="J68" s="71">
        <f t="shared" si="124"/>
        <v>6.75</v>
      </c>
      <c r="K68" s="71">
        <f t="shared" si="125"/>
        <v>6.75</v>
      </c>
      <c r="L68" s="71">
        <f t="shared" si="126"/>
        <v>6.75</v>
      </c>
      <c r="M68" s="71">
        <f t="shared" si="127"/>
        <v>6.75</v>
      </c>
      <c r="N68" s="71">
        <f t="shared" si="128"/>
        <v>6.75</v>
      </c>
      <c r="O68" s="130">
        <f t="shared" si="129"/>
        <v>0.5625</v>
      </c>
      <c r="P68" s="130">
        <f t="shared" si="130"/>
        <v>0.5625</v>
      </c>
      <c r="Q68" s="130">
        <f t="shared" si="131"/>
        <v>0.5625</v>
      </c>
      <c r="R68" s="130">
        <f t="shared" si="132"/>
        <v>0.5625</v>
      </c>
      <c r="S68" s="130">
        <f t="shared" si="133"/>
        <v>0.5625</v>
      </c>
      <c r="T68" s="130">
        <f t="shared" si="134"/>
        <v>0.5625</v>
      </c>
      <c r="U68" s="130">
        <f t="shared" si="135"/>
        <v>0.5625</v>
      </c>
      <c r="V68" s="130">
        <f t="shared" si="136"/>
        <v>0.5625</v>
      </c>
      <c r="W68" s="130">
        <f t="shared" si="137"/>
        <v>0.5625</v>
      </c>
      <c r="X68" s="130">
        <f t="shared" si="138"/>
        <v>0.5625</v>
      </c>
      <c r="Y68" s="130">
        <f t="shared" si="139"/>
        <v>0.5625</v>
      </c>
      <c r="Z68" s="130">
        <f t="shared" si="140"/>
        <v>0.5625</v>
      </c>
      <c r="AA68" s="100">
        <f t="shared" si="141"/>
        <v>6.75</v>
      </c>
      <c r="AB68" s="100">
        <f>$G68*$BJ68</f>
        <v>0.5625</v>
      </c>
      <c r="AC68" s="100">
        <f>$G68*$BJ68</f>
        <v>0.5625</v>
      </c>
      <c r="AD68" s="100">
        <f>$G68*$BJ68</f>
        <v>0.5625</v>
      </c>
      <c r="AE68" s="100">
        <f>$G68*$BJ68</f>
        <v>0.5625</v>
      </c>
      <c r="AF68" s="100">
        <f>$G68*$BJ68</f>
        <v>0.5625</v>
      </c>
      <c r="AG68" s="100">
        <f>$G68*$BJ68</f>
        <v>0.5625</v>
      </c>
      <c r="AH68" s="100">
        <f>$G68*$BJ68</f>
        <v>0.5625</v>
      </c>
      <c r="AI68" s="100">
        <f>$G68*$BJ68</f>
        <v>0.5625</v>
      </c>
      <c r="AJ68" s="100">
        <f>$G68*$BJ68</f>
        <v>0.5625</v>
      </c>
      <c r="AK68" s="100">
        <f>$G68*$BJ68</f>
        <v>0.5625</v>
      </c>
      <c r="AL68" s="100">
        <f>$G68*$BJ68</f>
        <v>0.5625</v>
      </c>
      <c r="AM68" s="100">
        <f>$G68*$BJ68</f>
        <v>0.5625</v>
      </c>
      <c r="AN68" s="100">
        <f t="shared" si="118"/>
        <v>6.75</v>
      </c>
      <c r="AO68" s="100">
        <f>$G68*$BJ68</f>
        <v>0.5625</v>
      </c>
      <c r="AP68" s="100">
        <f>$G68*$BJ68</f>
        <v>0.5625</v>
      </c>
      <c r="AQ68" s="100">
        <f>$G68*$BJ68</f>
        <v>0.5625</v>
      </c>
      <c r="AR68" s="100">
        <f>$G68*$BJ68</f>
        <v>0.5625</v>
      </c>
      <c r="AS68" s="100">
        <f>$G68*$BJ68</f>
        <v>0.5625</v>
      </c>
      <c r="AT68" s="100">
        <f>$G68*$BJ68</f>
        <v>0.5625</v>
      </c>
      <c r="AU68" s="100">
        <f>$G68*$BJ68</f>
        <v>0.5625</v>
      </c>
      <c r="AV68" s="100">
        <f>$G68*$BJ68</f>
        <v>0.5625</v>
      </c>
      <c r="AW68" s="100">
        <f>$G68*$BJ68</f>
        <v>0.5625</v>
      </c>
      <c r="AX68" s="100">
        <f>$G68*$BJ68</f>
        <v>0.5625</v>
      </c>
      <c r="AY68" s="100">
        <f>$G68*$BJ68</f>
        <v>0.5625</v>
      </c>
      <c r="AZ68" s="100">
        <f>$G68*$BJ68</f>
        <v>0.5625</v>
      </c>
      <c r="BA68" s="116">
        <f t="shared" si="143"/>
        <v>6.75</v>
      </c>
      <c r="BB68" s="100" t="s">
        <v>176</v>
      </c>
      <c r="BC68" s="100" t="s">
        <v>176</v>
      </c>
      <c r="BD68" s="100" t="s">
        <v>176</v>
      </c>
      <c r="BE68" s="100" t="s">
        <v>176</v>
      </c>
      <c r="BF68" s="100" t="s">
        <v>176</v>
      </c>
      <c r="BG68" s="100" t="s">
        <v>176</v>
      </c>
      <c r="BH68" s="100" t="s">
        <v>176</v>
      </c>
      <c r="BI68" s="116">
        <f t="shared" si="144"/>
        <v>0</v>
      </c>
      <c r="BJ68" s="83">
        <f t="shared" si="120"/>
        <v>8.3333333333333332E-3</v>
      </c>
      <c r="BK68" s="100">
        <f t="shared" si="142"/>
        <v>67.5</v>
      </c>
      <c r="BL68" s="212"/>
    </row>
    <row r="69" spans="1:64" ht="12.75" customHeight="1" outlineLevel="1" x14ac:dyDescent="0.2">
      <c r="A69" s="9">
        <v>14</v>
      </c>
      <c r="B69" s="10" t="s">
        <v>11</v>
      </c>
      <c r="C69" s="11">
        <v>0</v>
      </c>
      <c r="D69" s="12">
        <v>34335</v>
      </c>
      <c r="E69" s="129">
        <v>250</v>
      </c>
      <c r="F69" s="102">
        <v>150</v>
      </c>
      <c r="G69" s="208">
        <f t="shared" si="121"/>
        <v>135</v>
      </c>
      <c r="H69" s="71">
        <f t="shared" si="122"/>
        <v>13.5</v>
      </c>
      <c r="I69" s="71">
        <f t="shared" si="123"/>
        <v>13.5</v>
      </c>
      <c r="J69" s="71">
        <f t="shared" si="124"/>
        <v>13.5</v>
      </c>
      <c r="K69" s="71">
        <f t="shared" si="125"/>
        <v>13.5</v>
      </c>
      <c r="L69" s="71">
        <f t="shared" si="126"/>
        <v>13.5</v>
      </c>
      <c r="M69" s="71">
        <f t="shared" si="127"/>
        <v>13.5</v>
      </c>
      <c r="N69" s="71">
        <f t="shared" si="128"/>
        <v>13.5</v>
      </c>
      <c r="O69" s="130">
        <f t="shared" si="129"/>
        <v>1.125</v>
      </c>
      <c r="P69" s="130">
        <f t="shared" si="130"/>
        <v>1.125</v>
      </c>
      <c r="Q69" s="130">
        <f t="shared" si="131"/>
        <v>1.125</v>
      </c>
      <c r="R69" s="130">
        <f t="shared" si="132"/>
        <v>1.125</v>
      </c>
      <c r="S69" s="130">
        <f t="shared" si="133"/>
        <v>1.125</v>
      </c>
      <c r="T69" s="130">
        <f t="shared" si="134"/>
        <v>1.125</v>
      </c>
      <c r="U69" s="130">
        <f t="shared" si="135"/>
        <v>1.125</v>
      </c>
      <c r="V69" s="130">
        <f t="shared" si="136"/>
        <v>1.125</v>
      </c>
      <c r="W69" s="130">
        <f t="shared" si="137"/>
        <v>1.125</v>
      </c>
      <c r="X69" s="130">
        <f t="shared" si="138"/>
        <v>1.125</v>
      </c>
      <c r="Y69" s="130">
        <f t="shared" si="139"/>
        <v>1.125</v>
      </c>
      <c r="Z69" s="130">
        <f t="shared" si="140"/>
        <v>1.125</v>
      </c>
      <c r="AA69" s="100">
        <f t="shared" si="141"/>
        <v>13.5</v>
      </c>
      <c r="AB69" s="100">
        <f>$G69*$BJ69</f>
        <v>1.125</v>
      </c>
      <c r="AC69" s="100">
        <f>$G69*$BJ69</f>
        <v>1.125</v>
      </c>
      <c r="AD69" s="100">
        <f>$G69*$BJ69</f>
        <v>1.125</v>
      </c>
      <c r="AE69" s="100">
        <f>$G69*$BJ69</f>
        <v>1.125</v>
      </c>
      <c r="AF69" s="100">
        <f>$G69*$BJ69</f>
        <v>1.125</v>
      </c>
      <c r="AG69" s="100">
        <f>$G69*$BJ69</f>
        <v>1.125</v>
      </c>
      <c r="AH69" s="100">
        <f>$G69*$BJ69</f>
        <v>1.125</v>
      </c>
      <c r="AI69" s="100">
        <f>$G69*$BJ69</f>
        <v>1.125</v>
      </c>
      <c r="AJ69" s="100">
        <f>$G69*$BJ69</f>
        <v>1.125</v>
      </c>
      <c r="AK69" s="100">
        <f>$G69*$BJ69</f>
        <v>1.125</v>
      </c>
      <c r="AL69" s="100">
        <f>$G69*$BJ69</f>
        <v>1.125</v>
      </c>
      <c r="AM69" s="100">
        <f>$G69*$BJ69</f>
        <v>1.125</v>
      </c>
      <c r="AN69" s="100">
        <f t="shared" si="118"/>
        <v>13.5</v>
      </c>
      <c r="AO69" s="100">
        <f>$G69*$BJ69</f>
        <v>1.125</v>
      </c>
      <c r="AP69" s="100">
        <f>$G69*$BJ69</f>
        <v>1.125</v>
      </c>
      <c r="AQ69" s="100">
        <f>$G69*$BJ69</f>
        <v>1.125</v>
      </c>
      <c r="AR69" s="100">
        <f>$G69*$BJ69</f>
        <v>1.125</v>
      </c>
      <c r="AS69" s="100">
        <f>$G69*$BJ69</f>
        <v>1.125</v>
      </c>
      <c r="AT69" s="100">
        <f>$G69*$BJ69</f>
        <v>1.125</v>
      </c>
      <c r="AU69" s="100">
        <f>$G69*$BJ69</f>
        <v>1.125</v>
      </c>
      <c r="AV69" s="100">
        <f>$G69*$BJ69</f>
        <v>1.125</v>
      </c>
      <c r="AW69" s="100">
        <f>$G69*$BJ69</f>
        <v>1.125</v>
      </c>
      <c r="AX69" s="100">
        <f>$G69*$BJ69</f>
        <v>1.125</v>
      </c>
      <c r="AY69" s="100">
        <f>$G69*$BJ69</f>
        <v>1.125</v>
      </c>
      <c r="AZ69" s="100">
        <f>$G69*$BJ69</f>
        <v>1.125</v>
      </c>
      <c r="BA69" s="116">
        <f t="shared" si="143"/>
        <v>13.5</v>
      </c>
      <c r="BB69" s="100" t="s">
        <v>176</v>
      </c>
      <c r="BC69" s="100" t="s">
        <v>176</v>
      </c>
      <c r="BD69" s="100" t="s">
        <v>176</v>
      </c>
      <c r="BE69" s="100" t="s">
        <v>176</v>
      </c>
      <c r="BF69" s="100" t="s">
        <v>176</v>
      </c>
      <c r="BG69" s="100" t="s">
        <v>176</v>
      </c>
      <c r="BH69" s="100" t="s">
        <v>176</v>
      </c>
      <c r="BI69" s="116">
        <f t="shared" si="144"/>
        <v>0</v>
      </c>
      <c r="BJ69" s="83">
        <f t="shared" si="120"/>
        <v>8.3333333333333332E-3</v>
      </c>
      <c r="BK69" s="100">
        <f t="shared" si="142"/>
        <v>135</v>
      </c>
      <c r="BL69" s="212"/>
    </row>
    <row r="70" spans="1:64" ht="12.75" customHeight="1" outlineLevel="1" x14ac:dyDescent="0.2">
      <c r="A70" s="9">
        <v>16</v>
      </c>
      <c r="B70" s="10" t="s">
        <v>12</v>
      </c>
      <c r="C70" s="11">
        <v>0</v>
      </c>
      <c r="D70" s="12">
        <v>34486</v>
      </c>
      <c r="E70" s="129">
        <v>120</v>
      </c>
      <c r="F70" s="102">
        <v>72</v>
      </c>
      <c r="G70" s="208">
        <f t="shared" si="121"/>
        <v>64.8</v>
      </c>
      <c r="H70" s="71">
        <f t="shared" si="122"/>
        <v>6.48</v>
      </c>
      <c r="I70" s="71">
        <f t="shared" si="123"/>
        <v>6.48</v>
      </c>
      <c r="J70" s="71">
        <f t="shared" si="124"/>
        <v>6.48</v>
      </c>
      <c r="K70" s="71">
        <f t="shared" si="125"/>
        <v>6.48</v>
      </c>
      <c r="L70" s="71">
        <f t="shared" si="126"/>
        <v>6.48</v>
      </c>
      <c r="M70" s="71">
        <f t="shared" si="127"/>
        <v>6.48</v>
      </c>
      <c r="N70" s="71">
        <f t="shared" si="128"/>
        <v>6.48</v>
      </c>
      <c r="O70" s="130">
        <f t="shared" si="129"/>
        <v>0.53999999999999992</v>
      </c>
      <c r="P70" s="130">
        <f t="shared" si="130"/>
        <v>0.53999999999999992</v>
      </c>
      <c r="Q70" s="130">
        <f t="shared" si="131"/>
        <v>0.53999999999999992</v>
      </c>
      <c r="R70" s="130">
        <f t="shared" si="132"/>
        <v>0.53999999999999992</v>
      </c>
      <c r="S70" s="130">
        <f t="shared" si="133"/>
        <v>0.53999999999999992</v>
      </c>
      <c r="T70" s="130">
        <f t="shared" si="134"/>
        <v>0.53999999999999992</v>
      </c>
      <c r="U70" s="130">
        <f t="shared" si="135"/>
        <v>0.53999999999999992</v>
      </c>
      <c r="V70" s="130">
        <f t="shared" si="136"/>
        <v>0.53999999999999992</v>
      </c>
      <c r="W70" s="130">
        <f t="shared" si="137"/>
        <v>0.53999999999999992</v>
      </c>
      <c r="X70" s="130">
        <f t="shared" si="138"/>
        <v>0.53999999999999992</v>
      </c>
      <c r="Y70" s="130">
        <f t="shared" si="139"/>
        <v>0.53999999999999992</v>
      </c>
      <c r="Z70" s="130">
        <f t="shared" si="140"/>
        <v>0.53999999999999992</v>
      </c>
      <c r="AA70" s="100">
        <f t="shared" si="141"/>
        <v>6.4799999999999995</v>
      </c>
      <c r="AB70" s="100">
        <f>$G70*$BJ70</f>
        <v>0.53999999999999992</v>
      </c>
      <c r="AC70" s="100">
        <f>$G70*$BJ70</f>
        <v>0.53999999999999992</v>
      </c>
      <c r="AD70" s="100">
        <f>$G70*$BJ70</f>
        <v>0.53999999999999992</v>
      </c>
      <c r="AE70" s="100">
        <f>$G70*$BJ70</f>
        <v>0.53999999999999992</v>
      </c>
      <c r="AF70" s="100">
        <f>$G70*$BJ70</f>
        <v>0.53999999999999992</v>
      </c>
      <c r="AG70" s="100">
        <f>$G70*$BJ70</f>
        <v>0.53999999999999992</v>
      </c>
      <c r="AH70" s="100">
        <f>$G70*$BJ70</f>
        <v>0.53999999999999992</v>
      </c>
      <c r="AI70" s="100">
        <f>$G70*$BJ70</f>
        <v>0.53999999999999992</v>
      </c>
      <c r="AJ70" s="100">
        <f>$G70*$BJ70</f>
        <v>0.53999999999999992</v>
      </c>
      <c r="AK70" s="100">
        <f>$G70*$BJ70</f>
        <v>0.53999999999999992</v>
      </c>
      <c r="AL70" s="100">
        <f>$G70*$BJ70</f>
        <v>0.53999999999999992</v>
      </c>
      <c r="AM70" s="100">
        <f>$G70*$BJ70</f>
        <v>0.53999999999999992</v>
      </c>
      <c r="AN70" s="100">
        <f t="shared" si="118"/>
        <v>6.4799999999999995</v>
      </c>
      <c r="AO70" s="100">
        <f>$G70*$BJ70</f>
        <v>0.53999999999999992</v>
      </c>
      <c r="AP70" s="100">
        <f>$G70*$BJ70</f>
        <v>0.53999999999999992</v>
      </c>
      <c r="AQ70" s="100">
        <f>$G70*$BJ70</f>
        <v>0.53999999999999992</v>
      </c>
      <c r="AR70" s="100">
        <f>$G70*$BJ70</f>
        <v>0.53999999999999992</v>
      </c>
      <c r="AS70" s="100">
        <f>$G70*$BJ70</f>
        <v>0.53999999999999992</v>
      </c>
      <c r="AT70" s="100">
        <f>$G70*$BJ70</f>
        <v>0.53999999999999992</v>
      </c>
      <c r="AU70" s="100">
        <f>$G70*$BJ70</f>
        <v>0.53999999999999992</v>
      </c>
      <c r="AV70" s="100">
        <f>$G70*$BJ70</f>
        <v>0.53999999999999992</v>
      </c>
      <c r="AW70" s="100">
        <f>$G70*$BJ70</f>
        <v>0.53999999999999992</v>
      </c>
      <c r="AX70" s="100">
        <f>$G70*$BJ70</f>
        <v>0.53999999999999992</v>
      </c>
      <c r="AY70" s="100">
        <f>$G70*$BJ70</f>
        <v>0.53999999999999992</v>
      </c>
      <c r="AZ70" s="100">
        <f>$G70*$BJ70</f>
        <v>0.53999999999999992</v>
      </c>
      <c r="BA70" s="116">
        <f t="shared" si="143"/>
        <v>6.4799999999999995</v>
      </c>
      <c r="BB70" s="100" t="s">
        <v>176</v>
      </c>
      <c r="BC70" s="100" t="s">
        <v>176</v>
      </c>
      <c r="BD70" s="100" t="s">
        <v>176</v>
      </c>
      <c r="BE70" s="100" t="s">
        <v>176</v>
      </c>
      <c r="BF70" s="100" t="s">
        <v>176</v>
      </c>
      <c r="BG70" s="100" t="s">
        <v>176</v>
      </c>
      <c r="BH70" s="100" t="s">
        <v>176</v>
      </c>
      <c r="BI70" s="116">
        <f t="shared" si="144"/>
        <v>0</v>
      </c>
      <c r="BJ70" s="83">
        <f t="shared" si="120"/>
        <v>8.3333333333333332E-3</v>
      </c>
      <c r="BK70" s="100">
        <f t="shared" si="142"/>
        <v>64.800000000000011</v>
      </c>
      <c r="BL70" s="212"/>
    </row>
    <row r="71" spans="1:64" ht="12.75" customHeight="1" outlineLevel="1" x14ac:dyDescent="0.2">
      <c r="A71" s="9">
        <v>17</v>
      </c>
      <c r="B71" s="10" t="s">
        <v>13</v>
      </c>
      <c r="C71" s="11">
        <v>0</v>
      </c>
      <c r="D71" s="12">
        <v>34486</v>
      </c>
      <c r="E71" s="129">
        <v>135</v>
      </c>
      <c r="F71" s="102">
        <v>81</v>
      </c>
      <c r="G71" s="208">
        <f t="shared" si="121"/>
        <v>72.900000000000006</v>
      </c>
      <c r="H71" s="71">
        <f t="shared" si="122"/>
        <v>7.2900000000000009</v>
      </c>
      <c r="I71" s="71">
        <f t="shared" si="123"/>
        <v>7.2900000000000009</v>
      </c>
      <c r="J71" s="71">
        <f t="shared" si="124"/>
        <v>7.2900000000000009</v>
      </c>
      <c r="K71" s="71">
        <f t="shared" si="125"/>
        <v>7.2900000000000009</v>
      </c>
      <c r="L71" s="71">
        <f t="shared" si="126"/>
        <v>7.2900000000000009</v>
      </c>
      <c r="M71" s="71">
        <f t="shared" si="127"/>
        <v>7.2900000000000009</v>
      </c>
      <c r="N71" s="71">
        <f t="shared" si="128"/>
        <v>7.2900000000000009</v>
      </c>
      <c r="O71" s="130">
        <f t="shared" si="129"/>
        <v>0.60750000000000004</v>
      </c>
      <c r="P71" s="130">
        <f t="shared" si="130"/>
        <v>0.60750000000000004</v>
      </c>
      <c r="Q71" s="130">
        <f t="shared" si="131"/>
        <v>0.60750000000000004</v>
      </c>
      <c r="R71" s="130">
        <f t="shared" si="132"/>
        <v>0.60750000000000004</v>
      </c>
      <c r="S71" s="130">
        <f t="shared" si="133"/>
        <v>0.60750000000000004</v>
      </c>
      <c r="T71" s="130">
        <f t="shared" si="134"/>
        <v>0.60750000000000004</v>
      </c>
      <c r="U71" s="130">
        <f t="shared" si="135"/>
        <v>0.60750000000000004</v>
      </c>
      <c r="V71" s="130">
        <f t="shared" si="136"/>
        <v>0.60750000000000004</v>
      </c>
      <c r="W71" s="130">
        <f t="shared" si="137"/>
        <v>0.60750000000000004</v>
      </c>
      <c r="X71" s="130">
        <f t="shared" si="138"/>
        <v>0.60750000000000004</v>
      </c>
      <c r="Y71" s="130">
        <f t="shared" si="139"/>
        <v>0.60750000000000004</v>
      </c>
      <c r="Z71" s="130">
        <f t="shared" si="140"/>
        <v>0.60750000000000004</v>
      </c>
      <c r="AA71" s="100">
        <f t="shared" si="141"/>
        <v>7.29</v>
      </c>
      <c r="AB71" s="100">
        <f>$G71*$BJ71</f>
        <v>0.60750000000000004</v>
      </c>
      <c r="AC71" s="100">
        <f>$G71*$BJ71</f>
        <v>0.60750000000000004</v>
      </c>
      <c r="AD71" s="100">
        <f>$G71*$BJ71</f>
        <v>0.60750000000000004</v>
      </c>
      <c r="AE71" s="100">
        <f>$G71*$BJ71</f>
        <v>0.60750000000000004</v>
      </c>
      <c r="AF71" s="100">
        <f>$G71*$BJ71</f>
        <v>0.60750000000000004</v>
      </c>
      <c r="AG71" s="100">
        <f>$G71*$BJ71</f>
        <v>0.60750000000000004</v>
      </c>
      <c r="AH71" s="100">
        <f>$G71*$BJ71</f>
        <v>0.60750000000000004</v>
      </c>
      <c r="AI71" s="100">
        <f>$G71*$BJ71</f>
        <v>0.60750000000000004</v>
      </c>
      <c r="AJ71" s="100">
        <f>$G71*$BJ71</f>
        <v>0.60750000000000004</v>
      </c>
      <c r="AK71" s="100">
        <f>$G71*$BJ71</f>
        <v>0.60750000000000004</v>
      </c>
      <c r="AL71" s="100">
        <f>$G71*$BJ71</f>
        <v>0.60750000000000004</v>
      </c>
      <c r="AM71" s="100">
        <f>$G71*$BJ71</f>
        <v>0.60750000000000004</v>
      </c>
      <c r="AN71" s="100">
        <f t="shared" si="118"/>
        <v>7.29</v>
      </c>
      <c r="AO71" s="100">
        <f>$G71*$BJ71</f>
        <v>0.60750000000000004</v>
      </c>
      <c r="AP71" s="100">
        <f>$G71*$BJ71</f>
        <v>0.60750000000000004</v>
      </c>
      <c r="AQ71" s="100">
        <f>$G71*$BJ71</f>
        <v>0.60750000000000004</v>
      </c>
      <c r="AR71" s="100">
        <f>$G71*$BJ71</f>
        <v>0.60750000000000004</v>
      </c>
      <c r="AS71" s="100">
        <f>$G71*$BJ71</f>
        <v>0.60750000000000004</v>
      </c>
      <c r="AT71" s="100">
        <f>$G71*$BJ71</f>
        <v>0.60750000000000004</v>
      </c>
      <c r="AU71" s="100">
        <f>$G71*$BJ71</f>
        <v>0.60750000000000004</v>
      </c>
      <c r="AV71" s="100">
        <f>$G71*$BJ71</f>
        <v>0.60750000000000004</v>
      </c>
      <c r="AW71" s="100">
        <f>$G71*$BJ71</f>
        <v>0.60750000000000004</v>
      </c>
      <c r="AX71" s="100">
        <f>$G71*$BJ71</f>
        <v>0.60750000000000004</v>
      </c>
      <c r="AY71" s="100">
        <f>$G71*$BJ71</f>
        <v>0.60750000000000004</v>
      </c>
      <c r="AZ71" s="100">
        <f>$G71*$BJ71</f>
        <v>0.60750000000000004</v>
      </c>
      <c r="BA71" s="116">
        <f t="shared" si="143"/>
        <v>7.29</v>
      </c>
      <c r="BB71" s="100" t="s">
        <v>176</v>
      </c>
      <c r="BC71" s="100" t="s">
        <v>176</v>
      </c>
      <c r="BD71" s="100" t="s">
        <v>176</v>
      </c>
      <c r="BE71" s="100" t="s">
        <v>176</v>
      </c>
      <c r="BF71" s="100" t="s">
        <v>176</v>
      </c>
      <c r="BG71" s="100" t="s">
        <v>176</v>
      </c>
      <c r="BH71" s="100" t="s">
        <v>176</v>
      </c>
      <c r="BI71" s="116">
        <f t="shared" si="144"/>
        <v>0</v>
      </c>
      <c r="BJ71" s="83">
        <f t="shared" si="120"/>
        <v>8.3333333333333332E-3</v>
      </c>
      <c r="BK71" s="100">
        <f t="shared" si="142"/>
        <v>72.900000000000006</v>
      </c>
      <c r="BL71" s="212"/>
    </row>
    <row r="72" spans="1:64" ht="12.75" customHeight="1" outlineLevel="1" x14ac:dyDescent="0.2">
      <c r="A72" s="9">
        <v>26</v>
      </c>
      <c r="B72" s="10" t="s">
        <v>11</v>
      </c>
      <c r="C72" s="11">
        <v>0</v>
      </c>
      <c r="D72" s="12">
        <v>31691</v>
      </c>
      <c r="E72" s="129">
        <v>150</v>
      </c>
      <c r="F72" s="102">
        <v>90</v>
      </c>
      <c r="G72" s="208">
        <f t="shared" si="121"/>
        <v>81</v>
      </c>
      <c r="H72" s="71">
        <f t="shared" si="122"/>
        <v>8.1</v>
      </c>
      <c r="I72" s="71">
        <f t="shared" si="123"/>
        <v>8.1</v>
      </c>
      <c r="J72" s="71">
        <f t="shared" si="124"/>
        <v>8.1</v>
      </c>
      <c r="K72" s="71">
        <f t="shared" si="125"/>
        <v>8.1</v>
      </c>
      <c r="L72" s="71">
        <f t="shared" si="126"/>
        <v>8.1</v>
      </c>
      <c r="M72" s="71">
        <f t="shared" si="127"/>
        <v>8.1</v>
      </c>
      <c r="N72" s="71">
        <f t="shared" si="128"/>
        <v>8.1</v>
      </c>
      <c r="O72" s="130">
        <f t="shared" si="129"/>
        <v>0.67500000000000004</v>
      </c>
      <c r="P72" s="130">
        <f t="shared" si="130"/>
        <v>0.67500000000000004</v>
      </c>
      <c r="Q72" s="130">
        <f t="shared" si="131"/>
        <v>0.67500000000000004</v>
      </c>
      <c r="R72" s="130">
        <f t="shared" si="132"/>
        <v>0.67500000000000004</v>
      </c>
      <c r="S72" s="130">
        <f t="shared" si="133"/>
        <v>0.67500000000000004</v>
      </c>
      <c r="T72" s="130">
        <f t="shared" si="134"/>
        <v>0.67500000000000004</v>
      </c>
      <c r="U72" s="130">
        <f t="shared" si="135"/>
        <v>0.67500000000000004</v>
      </c>
      <c r="V72" s="130">
        <f t="shared" si="136"/>
        <v>0.67500000000000004</v>
      </c>
      <c r="W72" s="130">
        <f t="shared" si="137"/>
        <v>0.67500000000000004</v>
      </c>
      <c r="X72" s="130">
        <f t="shared" si="138"/>
        <v>0.67500000000000004</v>
      </c>
      <c r="Y72" s="130">
        <f t="shared" si="139"/>
        <v>0.67500000000000004</v>
      </c>
      <c r="Z72" s="130">
        <f t="shared" si="140"/>
        <v>0.67500000000000004</v>
      </c>
      <c r="AA72" s="100">
        <f t="shared" si="141"/>
        <v>8.1</v>
      </c>
      <c r="AB72" s="100">
        <f>$G72*$BJ72</f>
        <v>0.67500000000000004</v>
      </c>
      <c r="AC72" s="100">
        <f>$G72*$BJ72</f>
        <v>0.67500000000000004</v>
      </c>
      <c r="AD72" s="100">
        <f>$G72*$BJ72</f>
        <v>0.67500000000000004</v>
      </c>
      <c r="AE72" s="100">
        <f>$G72*$BJ72</f>
        <v>0.67500000000000004</v>
      </c>
      <c r="AF72" s="100">
        <f>$G72*$BJ72</f>
        <v>0.67500000000000004</v>
      </c>
      <c r="AG72" s="100">
        <f>$G72*$BJ72</f>
        <v>0.67500000000000004</v>
      </c>
      <c r="AH72" s="100">
        <f>$G72*$BJ72</f>
        <v>0.67500000000000004</v>
      </c>
      <c r="AI72" s="100">
        <f>$G72*$BJ72</f>
        <v>0.67500000000000004</v>
      </c>
      <c r="AJ72" s="100">
        <f>$G72*$BJ72</f>
        <v>0.67500000000000004</v>
      </c>
      <c r="AK72" s="100">
        <f>$G72*$BJ72</f>
        <v>0.67500000000000004</v>
      </c>
      <c r="AL72" s="100">
        <f>$G72*$BJ72</f>
        <v>0.67500000000000004</v>
      </c>
      <c r="AM72" s="100">
        <f>$G72*$BJ72</f>
        <v>0.67500000000000004</v>
      </c>
      <c r="AN72" s="100">
        <f t="shared" si="118"/>
        <v>8.1</v>
      </c>
      <c r="AO72" s="100">
        <f>$G72*$BJ72</f>
        <v>0.67500000000000004</v>
      </c>
      <c r="AP72" s="100">
        <f>$G72*$BJ72</f>
        <v>0.67500000000000004</v>
      </c>
      <c r="AQ72" s="100">
        <f>$G72*$BJ72</f>
        <v>0.67500000000000004</v>
      </c>
      <c r="AR72" s="100">
        <f>$G72*$BJ72</f>
        <v>0.67500000000000004</v>
      </c>
      <c r="AS72" s="100">
        <f>$G72*$BJ72</f>
        <v>0.67500000000000004</v>
      </c>
      <c r="AT72" s="100">
        <f>$G72*$BJ72</f>
        <v>0.67500000000000004</v>
      </c>
      <c r="AU72" s="100">
        <f>$G72*$BJ72</f>
        <v>0.67500000000000004</v>
      </c>
      <c r="AV72" s="100">
        <f>$G72*$BJ72</f>
        <v>0.67500000000000004</v>
      </c>
      <c r="AW72" s="100">
        <f>$G72*$BJ72</f>
        <v>0.67500000000000004</v>
      </c>
      <c r="AX72" s="100">
        <f>$G72*$BJ72</f>
        <v>0.67500000000000004</v>
      </c>
      <c r="AY72" s="100">
        <f>$G72*$BJ72</f>
        <v>0.67500000000000004</v>
      </c>
      <c r="AZ72" s="100">
        <f>$G72*$BJ72</f>
        <v>0.67500000000000004</v>
      </c>
      <c r="BA72" s="116">
        <f t="shared" si="143"/>
        <v>8.1</v>
      </c>
      <c r="BB72" s="100" t="s">
        <v>176</v>
      </c>
      <c r="BC72" s="100" t="s">
        <v>176</v>
      </c>
      <c r="BD72" s="100" t="s">
        <v>176</v>
      </c>
      <c r="BE72" s="100" t="s">
        <v>176</v>
      </c>
      <c r="BF72" s="100" t="s">
        <v>176</v>
      </c>
      <c r="BG72" s="100" t="s">
        <v>176</v>
      </c>
      <c r="BH72" s="100" t="s">
        <v>176</v>
      </c>
      <c r="BI72" s="116">
        <f t="shared" si="144"/>
        <v>0</v>
      </c>
      <c r="BJ72" s="83">
        <f t="shared" si="120"/>
        <v>8.3333333333333332E-3</v>
      </c>
      <c r="BK72" s="100">
        <f t="shared" si="142"/>
        <v>80.999999999999986</v>
      </c>
      <c r="BL72" s="212"/>
    </row>
    <row r="73" spans="1:64" ht="12.75" customHeight="1" outlineLevel="1" x14ac:dyDescent="0.2">
      <c r="A73" s="9">
        <v>27</v>
      </c>
      <c r="B73" s="10" t="s">
        <v>11</v>
      </c>
      <c r="C73" s="11">
        <v>0</v>
      </c>
      <c r="D73" s="12">
        <v>31691</v>
      </c>
      <c r="E73" s="129">
        <v>150</v>
      </c>
      <c r="F73" s="102">
        <v>90</v>
      </c>
      <c r="G73" s="208">
        <f t="shared" si="121"/>
        <v>81</v>
      </c>
      <c r="H73" s="71">
        <f t="shared" si="122"/>
        <v>8.1</v>
      </c>
      <c r="I73" s="71">
        <f t="shared" si="123"/>
        <v>8.1</v>
      </c>
      <c r="J73" s="71">
        <f t="shared" si="124"/>
        <v>8.1</v>
      </c>
      <c r="K73" s="71">
        <f t="shared" si="125"/>
        <v>8.1</v>
      </c>
      <c r="L73" s="71">
        <f t="shared" si="126"/>
        <v>8.1</v>
      </c>
      <c r="M73" s="71">
        <f t="shared" si="127"/>
        <v>8.1</v>
      </c>
      <c r="N73" s="71">
        <f t="shared" si="128"/>
        <v>8.1</v>
      </c>
      <c r="O73" s="130">
        <f t="shared" si="129"/>
        <v>0.67500000000000004</v>
      </c>
      <c r="P73" s="130">
        <f t="shared" si="130"/>
        <v>0.67500000000000004</v>
      </c>
      <c r="Q73" s="130">
        <f t="shared" si="131"/>
        <v>0.67500000000000004</v>
      </c>
      <c r="R73" s="130">
        <f t="shared" si="132"/>
        <v>0.67500000000000004</v>
      </c>
      <c r="S73" s="130">
        <f t="shared" si="133"/>
        <v>0.67500000000000004</v>
      </c>
      <c r="T73" s="130">
        <f t="shared" si="134"/>
        <v>0.67500000000000004</v>
      </c>
      <c r="U73" s="130">
        <f t="shared" si="135"/>
        <v>0.67500000000000004</v>
      </c>
      <c r="V73" s="130">
        <f t="shared" si="136"/>
        <v>0.67500000000000004</v>
      </c>
      <c r="W73" s="130">
        <f t="shared" si="137"/>
        <v>0.67500000000000004</v>
      </c>
      <c r="X73" s="130">
        <f t="shared" si="138"/>
        <v>0.67500000000000004</v>
      </c>
      <c r="Y73" s="130">
        <f t="shared" si="139"/>
        <v>0.67500000000000004</v>
      </c>
      <c r="Z73" s="130">
        <f t="shared" si="140"/>
        <v>0.67500000000000004</v>
      </c>
      <c r="AA73" s="100">
        <f t="shared" si="141"/>
        <v>8.1</v>
      </c>
      <c r="AB73" s="100">
        <f>$G73*$BJ73</f>
        <v>0.67500000000000004</v>
      </c>
      <c r="AC73" s="100">
        <f>$G73*$BJ73</f>
        <v>0.67500000000000004</v>
      </c>
      <c r="AD73" s="100">
        <f>$G73*$BJ73</f>
        <v>0.67500000000000004</v>
      </c>
      <c r="AE73" s="100">
        <f>$G73*$BJ73</f>
        <v>0.67500000000000004</v>
      </c>
      <c r="AF73" s="100">
        <f>$G73*$BJ73</f>
        <v>0.67500000000000004</v>
      </c>
      <c r="AG73" s="100">
        <f>$G73*$BJ73</f>
        <v>0.67500000000000004</v>
      </c>
      <c r="AH73" s="100">
        <f>$G73*$BJ73</f>
        <v>0.67500000000000004</v>
      </c>
      <c r="AI73" s="100">
        <f>$G73*$BJ73</f>
        <v>0.67500000000000004</v>
      </c>
      <c r="AJ73" s="100">
        <f>$G73*$BJ73</f>
        <v>0.67500000000000004</v>
      </c>
      <c r="AK73" s="100">
        <f>$G73*$BJ73</f>
        <v>0.67500000000000004</v>
      </c>
      <c r="AL73" s="100">
        <f>$G73*$BJ73</f>
        <v>0.67500000000000004</v>
      </c>
      <c r="AM73" s="100">
        <f>$G73*$BJ73</f>
        <v>0.67500000000000004</v>
      </c>
      <c r="AN73" s="100">
        <f t="shared" si="118"/>
        <v>8.1</v>
      </c>
      <c r="AO73" s="100">
        <f>$G73*$BJ73</f>
        <v>0.67500000000000004</v>
      </c>
      <c r="AP73" s="100">
        <f>$G73*$BJ73</f>
        <v>0.67500000000000004</v>
      </c>
      <c r="AQ73" s="100">
        <f>$G73*$BJ73</f>
        <v>0.67500000000000004</v>
      </c>
      <c r="AR73" s="100">
        <f>$G73*$BJ73</f>
        <v>0.67500000000000004</v>
      </c>
      <c r="AS73" s="100">
        <f>$G73*$BJ73</f>
        <v>0.67500000000000004</v>
      </c>
      <c r="AT73" s="100">
        <f>$G73*$BJ73</f>
        <v>0.67500000000000004</v>
      </c>
      <c r="AU73" s="100">
        <f>$G73*$BJ73</f>
        <v>0.67500000000000004</v>
      </c>
      <c r="AV73" s="100">
        <f>$G73*$BJ73</f>
        <v>0.67500000000000004</v>
      </c>
      <c r="AW73" s="100">
        <f>$G73*$BJ73</f>
        <v>0.67500000000000004</v>
      </c>
      <c r="AX73" s="100">
        <f>$G73*$BJ73</f>
        <v>0.67500000000000004</v>
      </c>
      <c r="AY73" s="100">
        <f>$G73*$BJ73</f>
        <v>0.67500000000000004</v>
      </c>
      <c r="AZ73" s="100">
        <f>$G73*$BJ73</f>
        <v>0.67500000000000004</v>
      </c>
      <c r="BA73" s="116">
        <f t="shared" si="143"/>
        <v>8.1</v>
      </c>
      <c r="BB73" s="100" t="s">
        <v>176</v>
      </c>
      <c r="BC73" s="100" t="s">
        <v>176</v>
      </c>
      <c r="BD73" s="100" t="s">
        <v>176</v>
      </c>
      <c r="BE73" s="100" t="s">
        <v>176</v>
      </c>
      <c r="BF73" s="100" t="s">
        <v>176</v>
      </c>
      <c r="BG73" s="100" t="s">
        <v>176</v>
      </c>
      <c r="BH73" s="100" t="s">
        <v>176</v>
      </c>
      <c r="BI73" s="116">
        <f t="shared" si="144"/>
        <v>0</v>
      </c>
      <c r="BJ73" s="83">
        <f t="shared" si="120"/>
        <v>8.3333333333333332E-3</v>
      </c>
      <c r="BK73" s="100">
        <f t="shared" si="142"/>
        <v>80.999999999999986</v>
      </c>
      <c r="BL73" s="212"/>
    </row>
    <row r="74" spans="1:64" ht="12.75" customHeight="1" outlineLevel="1" x14ac:dyDescent="0.2">
      <c r="A74" s="9">
        <v>28</v>
      </c>
      <c r="B74" s="10" t="s">
        <v>11</v>
      </c>
      <c r="C74" s="11">
        <v>415855</v>
      </c>
      <c r="D74" s="12">
        <v>31727</v>
      </c>
      <c r="E74" s="129">
        <v>150</v>
      </c>
      <c r="F74" s="102">
        <v>90</v>
      </c>
      <c r="G74" s="208">
        <f t="shared" si="121"/>
        <v>81</v>
      </c>
      <c r="H74" s="71">
        <f t="shared" si="122"/>
        <v>8.1</v>
      </c>
      <c r="I74" s="71">
        <f t="shared" si="123"/>
        <v>8.1</v>
      </c>
      <c r="J74" s="71">
        <f t="shared" si="124"/>
        <v>8.1</v>
      </c>
      <c r="K74" s="71">
        <f t="shared" si="125"/>
        <v>8.1</v>
      </c>
      <c r="L74" s="71">
        <f t="shared" si="126"/>
        <v>8.1</v>
      </c>
      <c r="M74" s="71">
        <f t="shared" si="127"/>
        <v>8.1</v>
      </c>
      <c r="N74" s="71">
        <f t="shared" si="128"/>
        <v>8.1</v>
      </c>
      <c r="O74" s="130">
        <f t="shared" si="129"/>
        <v>0.67500000000000004</v>
      </c>
      <c r="P74" s="130">
        <f t="shared" si="130"/>
        <v>0.67500000000000004</v>
      </c>
      <c r="Q74" s="130">
        <f t="shared" si="131"/>
        <v>0.67500000000000004</v>
      </c>
      <c r="R74" s="130">
        <f t="shared" si="132"/>
        <v>0.67500000000000004</v>
      </c>
      <c r="S74" s="130">
        <f t="shared" si="133"/>
        <v>0.67500000000000004</v>
      </c>
      <c r="T74" s="130">
        <f t="shared" si="134"/>
        <v>0.67500000000000004</v>
      </c>
      <c r="U74" s="130">
        <f t="shared" si="135"/>
        <v>0.67500000000000004</v>
      </c>
      <c r="V74" s="130">
        <f t="shared" si="136"/>
        <v>0.67500000000000004</v>
      </c>
      <c r="W74" s="130">
        <f t="shared" si="137"/>
        <v>0.67500000000000004</v>
      </c>
      <c r="X74" s="130">
        <f t="shared" si="138"/>
        <v>0.67500000000000004</v>
      </c>
      <c r="Y74" s="130">
        <f t="shared" si="139"/>
        <v>0.67500000000000004</v>
      </c>
      <c r="Z74" s="130">
        <f t="shared" si="140"/>
        <v>0.67500000000000004</v>
      </c>
      <c r="AA74" s="100">
        <f t="shared" si="141"/>
        <v>8.1</v>
      </c>
      <c r="AB74" s="100">
        <f>$G74*$BJ74</f>
        <v>0.67500000000000004</v>
      </c>
      <c r="AC74" s="100">
        <f>$G74*$BJ74</f>
        <v>0.67500000000000004</v>
      </c>
      <c r="AD74" s="100">
        <f>$G74*$BJ74</f>
        <v>0.67500000000000004</v>
      </c>
      <c r="AE74" s="100">
        <f>$G74*$BJ74</f>
        <v>0.67500000000000004</v>
      </c>
      <c r="AF74" s="100">
        <f>$G74*$BJ74</f>
        <v>0.67500000000000004</v>
      </c>
      <c r="AG74" s="100">
        <f>$G74*$BJ74</f>
        <v>0.67500000000000004</v>
      </c>
      <c r="AH74" s="100">
        <f>$G74*$BJ74</f>
        <v>0.67500000000000004</v>
      </c>
      <c r="AI74" s="100">
        <f>$G74*$BJ74</f>
        <v>0.67500000000000004</v>
      </c>
      <c r="AJ74" s="100">
        <f>$G74*$BJ74</f>
        <v>0.67500000000000004</v>
      </c>
      <c r="AK74" s="100">
        <f>$G74*$BJ74</f>
        <v>0.67500000000000004</v>
      </c>
      <c r="AL74" s="100">
        <f>$G74*$BJ74</f>
        <v>0.67500000000000004</v>
      </c>
      <c r="AM74" s="100">
        <f>$G74*$BJ74</f>
        <v>0.67500000000000004</v>
      </c>
      <c r="AN74" s="100">
        <f t="shared" si="118"/>
        <v>8.1</v>
      </c>
      <c r="AO74" s="100">
        <f>$G74*$BJ74</f>
        <v>0.67500000000000004</v>
      </c>
      <c r="AP74" s="100">
        <f>$G74*$BJ74</f>
        <v>0.67500000000000004</v>
      </c>
      <c r="AQ74" s="100">
        <f>$G74*$BJ74</f>
        <v>0.67500000000000004</v>
      </c>
      <c r="AR74" s="100">
        <f>$G74*$BJ74</f>
        <v>0.67500000000000004</v>
      </c>
      <c r="AS74" s="100">
        <f>$G74*$BJ74</f>
        <v>0.67500000000000004</v>
      </c>
      <c r="AT74" s="100">
        <f>$G74*$BJ74</f>
        <v>0.67500000000000004</v>
      </c>
      <c r="AU74" s="100">
        <f>$G74*$BJ74</f>
        <v>0.67500000000000004</v>
      </c>
      <c r="AV74" s="100">
        <f>$G74*$BJ74</f>
        <v>0.67500000000000004</v>
      </c>
      <c r="AW74" s="100">
        <f>$G74*$BJ74</f>
        <v>0.67500000000000004</v>
      </c>
      <c r="AX74" s="100">
        <f>$G74*$BJ74</f>
        <v>0.67500000000000004</v>
      </c>
      <c r="AY74" s="100">
        <f>$G74*$BJ74</f>
        <v>0.67500000000000004</v>
      </c>
      <c r="AZ74" s="100">
        <f>$G74*$BJ74</f>
        <v>0.67500000000000004</v>
      </c>
      <c r="BA74" s="116">
        <f t="shared" si="143"/>
        <v>8.1</v>
      </c>
      <c r="BB74" s="100" t="s">
        <v>176</v>
      </c>
      <c r="BC74" s="100" t="s">
        <v>176</v>
      </c>
      <c r="BD74" s="100" t="s">
        <v>176</v>
      </c>
      <c r="BE74" s="100" t="s">
        <v>176</v>
      </c>
      <c r="BF74" s="100" t="s">
        <v>176</v>
      </c>
      <c r="BG74" s="100" t="s">
        <v>176</v>
      </c>
      <c r="BH74" s="100" t="s">
        <v>176</v>
      </c>
      <c r="BI74" s="116">
        <f t="shared" si="144"/>
        <v>0</v>
      </c>
      <c r="BJ74" s="83">
        <f t="shared" si="120"/>
        <v>8.3333333333333332E-3</v>
      </c>
      <c r="BK74" s="100">
        <f t="shared" si="142"/>
        <v>80.999999999999986</v>
      </c>
      <c r="BL74" s="212"/>
    </row>
    <row r="75" spans="1:64" ht="12.75" customHeight="1" outlineLevel="1" x14ac:dyDescent="0.2">
      <c r="A75" s="9">
        <v>29</v>
      </c>
      <c r="B75" s="10" t="s">
        <v>11</v>
      </c>
      <c r="C75" s="11">
        <v>415855</v>
      </c>
      <c r="D75" s="12">
        <v>31727</v>
      </c>
      <c r="E75" s="129">
        <v>150</v>
      </c>
      <c r="F75" s="102">
        <v>90</v>
      </c>
      <c r="G75" s="208">
        <f t="shared" si="121"/>
        <v>81</v>
      </c>
      <c r="H75" s="71">
        <f t="shared" si="122"/>
        <v>8.1</v>
      </c>
      <c r="I75" s="71">
        <f t="shared" si="123"/>
        <v>8.1</v>
      </c>
      <c r="J75" s="71">
        <f t="shared" si="124"/>
        <v>8.1</v>
      </c>
      <c r="K75" s="71">
        <f t="shared" si="125"/>
        <v>8.1</v>
      </c>
      <c r="L75" s="71">
        <f t="shared" si="126"/>
        <v>8.1</v>
      </c>
      <c r="M75" s="71">
        <f t="shared" si="127"/>
        <v>8.1</v>
      </c>
      <c r="N75" s="71">
        <f t="shared" si="128"/>
        <v>8.1</v>
      </c>
      <c r="O75" s="130">
        <f t="shared" si="129"/>
        <v>0.67500000000000004</v>
      </c>
      <c r="P75" s="130">
        <f t="shared" si="130"/>
        <v>0.67500000000000004</v>
      </c>
      <c r="Q75" s="130">
        <f t="shared" si="131"/>
        <v>0.67500000000000004</v>
      </c>
      <c r="R75" s="130">
        <f t="shared" si="132"/>
        <v>0.67500000000000004</v>
      </c>
      <c r="S75" s="130">
        <f t="shared" si="133"/>
        <v>0.67500000000000004</v>
      </c>
      <c r="T75" s="130">
        <f t="shared" si="134"/>
        <v>0.67500000000000004</v>
      </c>
      <c r="U75" s="130">
        <f t="shared" si="135"/>
        <v>0.67500000000000004</v>
      </c>
      <c r="V75" s="130">
        <f t="shared" si="136"/>
        <v>0.67500000000000004</v>
      </c>
      <c r="W75" s="130">
        <f t="shared" si="137"/>
        <v>0.67500000000000004</v>
      </c>
      <c r="X75" s="130">
        <f t="shared" si="138"/>
        <v>0.67500000000000004</v>
      </c>
      <c r="Y75" s="130">
        <f t="shared" si="139"/>
        <v>0.67500000000000004</v>
      </c>
      <c r="Z75" s="130">
        <f t="shared" si="140"/>
        <v>0.67500000000000004</v>
      </c>
      <c r="AA75" s="100">
        <f t="shared" si="141"/>
        <v>8.1</v>
      </c>
      <c r="AB75" s="100">
        <f>$G75*$BJ75</f>
        <v>0.67500000000000004</v>
      </c>
      <c r="AC75" s="100">
        <f>$G75*$BJ75</f>
        <v>0.67500000000000004</v>
      </c>
      <c r="AD75" s="100">
        <f>$G75*$BJ75</f>
        <v>0.67500000000000004</v>
      </c>
      <c r="AE75" s="100">
        <f>$G75*$BJ75</f>
        <v>0.67500000000000004</v>
      </c>
      <c r="AF75" s="100">
        <f>$G75*$BJ75</f>
        <v>0.67500000000000004</v>
      </c>
      <c r="AG75" s="100">
        <f>$G75*$BJ75</f>
        <v>0.67500000000000004</v>
      </c>
      <c r="AH75" s="100">
        <f>$G75*$BJ75</f>
        <v>0.67500000000000004</v>
      </c>
      <c r="AI75" s="100">
        <f>$G75*$BJ75</f>
        <v>0.67500000000000004</v>
      </c>
      <c r="AJ75" s="100">
        <f>$G75*$BJ75</f>
        <v>0.67500000000000004</v>
      </c>
      <c r="AK75" s="100">
        <f>$G75*$BJ75</f>
        <v>0.67500000000000004</v>
      </c>
      <c r="AL75" s="100">
        <f>$G75*$BJ75</f>
        <v>0.67500000000000004</v>
      </c>
      <c r="AM75" s="100">
        <f>$G75*$BJ75</f>
        <v>0.67500000000000004</v>
      </c>
      <c r="AN75" s="100">
        <f t="shared" si="118"/>
        <v>8.1</v>
      </c>
      <c r="AO75" s="100">
        <f>$G75*$BJ75</f>
        <v>0.67500000000000004</v>
      </c>
      <c r="AP75" s="100">
        <f>$G75*$BJ75</f>
        <v>0.67500000000000004</v>
      </c>
      <c r="AQ75" s="100">
        <f>$G75*$BJ75</f>
        <v>0.67500000000000004</v>
      </c>
      <c r="AR75" s="100">
        <f>$G75*$BJ75</f>
        <v>0.67500000000000004</v>
      </c>
      <c r="AS75" s="100">
        <f>$G75*$BJ75</f>
        <v>0.67500000000000004</v>
      </c>
      <c r="AT75" s="100">
        <f>$G75*$BJ75</f>
        <v>0.67500000000000004</v>
      </c>
      <c r="AU75" s="100">
        <f>$G75*$BJ75</f>
        <v>0.67500000000000004</v>
      </c>
      <c r="AV75" s="100">
        <f>$G75*$BJ75</f>
        <v>0.67500000000000004</v>
      </c>
      <c r="AW75" s="100">
        <f>$G75*$BJ75</f>
        <v>0.67500000000000004</v>
      </c>
      <c r="AX75" s="100">
        <f>$G75*$BJ75</f>
        <v>0.67500000000000004</v>
      </c>
      <c r="AY75" s="100">
        <f>$G75*$BJ75</f>
        <v>0.67500000000000004</v>
      </c>
      <c r="AZ75" s="100">
        <f>$G75*$BJ75</f>
        <v>0.67500000000000004</v>
      </c>
      <c r="BA75" s="116">
        <f t="shared" si="143"/>
        <v>8.1</v>
      </c>
      <c r="BB75" s="100" t="s">
        <v>176</v>
      </c>
      <c r="BC75" s="100" t="s">
        <v>176</v>
      </c>
      <c r="BD75" s="100" t="s">
        <v>176</v>
      </c>
      <c r="BE75" s="100" t="s">
        <v>176</v>
      </c>
      <c r="BF75" s="100" t="s">
        <v>176</v>
      </c>
      <c r="BG75" s="100" t="s">
        <v>176</v>
      </c>
      <c r="BH75" s="100" t="s">
        <v>176</v>
      </c>
      <c r="BI75" s="116">
        <f t="shared" si="144"/>
        <v>0</v>
      </c>
      <c r="BJ75" s="83">
        <f t="shared" si="120"/>
        <v>8.3333333333333332E-3</v>
      </c>
      <c r="BK75" s="100">
        <f t="shared" si="142"/>
        <v>80.999999999999986</v>
      </c>
      <c r="BL75" s="212"/>
    </row>
    <row r="76" spans="1:64" ht="12.75" customHeight="1" outlineLevel="1" x14ac:dyDescent="0.2">
      <c r="A76" s="9">
        <v>40</v>
      </c>
      <c r="B76" s="10" t="s">
        <v>15</v>
      </c>
      <c r="C76" s="11">
        <v>8001</v>
      </c>
      <c r="D76" s="12">
        <v>33968</v>
      </c>
      <c r="E76" s="129">
        <v>75</v>
      </c>
      <c r="F76" s="102">
        <v>45</v>
      </c>
      <c r="G76" s="208">
        <f t="shared" si="121"/>
        <v>40.5</v>
      </c>
      <c r="H76" s="71">
        <f t="shared" si="122"/>
        <v>4.05</v>
      </c>
      <c r="I76" s="71">
        <f t="shared" si="123"/>
        <v>4.05</v>
      </c>
      <c r="J76" s="71">
        <f t="shared" si="124"/>
        <v>4.05</v>
      </c>
      <c r="K76" s="71">
        <f t="shared" si="125"/>
        <v>4.05</v>
      </c>
      <c r="L76" s="71">
        <f t="shared" si="126"/>
        <v>4.05</v>
      </c>
      <c r="M76" s="71">
        <f t="shared" si="127"/>
        <v>4.05</v>
      </c>
      <c r="N76" s="71">
        <f t="shared" si="128"/>
        <v>4.05</v>
      </c>
      <c r="O76" s="130">
        <f t="shared" si="129"/>
        <v>0.33750000000000002</v>
      </c>
      <c r="P76" s="130">
        <f t="shared" si="130"/>
        <v>0.33750000000000002</v>
      </c>
      <c r="Q76" s="130">
        <f t="shared" si="131"/>
        <v>0.33750000000000002</v>
      </c>
      <c r="R76" s="130">
        <f t="shared" si="132"/>
        <v>0.33750000000000002</v>
      </c>
      <c r="S76" s="130">
        <f t="shared" si="133"/>
        <v>0.33750000000000002</v>
      </c>
      <c r="T76" s="130">
        <f t="shared" si="134"/>
        <v>0.33750000000000002</v>
      </c>
      <c r="U76" s="130">
        <f t="shared" si="135"/>
        <v>0.33750000000000002</v>
      </c>
      <c r="V76" s="130">
        <f t="shared" si="136"/>
        <v>0.33750000000000002</v>
      </c>
      <c r="W76" s="130">
        <f t="shared" si="137"/>
        <v>0.33750000000000002</v>
      </c>
      <c r="X76" s="130">
        <f t="shared" si="138"/>
        <v>0.33750000000000002</v>
      </c>
      <c r="Y76" s="130">
        <f t="shared" si="139"/>
        <v>0.33750000000000002</v>
      </c>
      <c r="Z76" s="130">
        <f t="shared" si="140"/>
        <v>0.33750000000000002</v>
      </c>
      <c r="AA76" s="100">
        <f t="shared" si="141"/>
        <v>4.05</v>
      </c>
      <c r="AB76" s="100">
        <f>$G76*$BJ76</f>
        <v>0.33750000000000002</v>
      </c>
      <c r="AC76" s="100">
        <f>$G76*$BJ76</f>
        <v>0.33750000000000002</v>
      </c>
      <c r="AD76" s="100">
        <f>$G76*$BJ76</f>
        <v>0.33750000000000002</v>
      </c>
      <c r="AE76" s="100">
        <f>$G76*$BJ76</f>
        <v>0.33750000000000002</v>
      </c>
      <c r="AF76" s="100">
        <f>$G76*$BJ76</f>
        <v>0.33750000000000002</v>
      </c>
      <c r="AG76" s="100">
        <f>$G76*$BJ76</f>
        <v>0.33750000000000002</v>
      </c>
      <c r="AH76" s="100">
        <f>$G76*$BJ76</f>
        <v>0.33750000000000002</v>
      </c>
      <c r="AI76" s="100">
        <f>$G76*$BJ76</f>
        <v>0.33750000000000002</v>
      </c>
      <c r="AJ76" s="100">
        <f>$G76*$BJ76</f>
        <v>0.33750000000000002</v>
      </c>
      <c r="AK76" s="100">
        <f>$G76*$BJ76</f>
        <v>0.33750000000000002</v>
      </c>
      <c r="AL76" s="100">
        <f>$G76*$BJ76</f>
        <v>0.33750000000000002</v>
      </c>
      <c r="AM76" s="100">
        <f>$G76*$BJ76</f>
        <v>0.33750000000000002</v>
      </c>
      <c r="AN76" s="100">
        <f t="shared" si="118"/>
        <v>4.05</v>
      </c>
      <c r="AO76" s="100">
        <f>$G76*$BJ76</f>
        <v>0.33750000000000002</v>
      </c>
      <c r="AP76" s="100">
        <f>$G76*$BJ76</f>
        <v>0.33750000000000002</v>
      </c>
      <c r="AQ76" s="100">
        <f>$G76*$BJ76</f>
        <v>0.33750000000000002</v>
      </c>
      <c r="AR76" s="100">
        <f>$G76*$BJ76</f>
        <v>0.33750000000000002</v>
      </c>
      <c r="AS76" s="100">
        <f>$G76*$BJ76</f>
        <v>0.33750000000000002</v>
      </c>
      <c r="AT76" s="100">
        <f>$G76*$BJ76</f>
        <v>0.33750000000000002</v>
      </c>
      <c r="AU76" s="100">
        <f>$G76*$BJ76</f>
        <v>0.33750000000000002</v>
      </c>
      <c r="AV76" s="100">
        <f>$G76*$BJ76</f>
        <v>0.33750000000000002</v>
      </c>
      <c r="AW76" s="100">
        <f>$G76*$BJ76</f>
        <v>0.33750000000000002</v>
      </c>
      <c r="AX76" s="100">
        <f>$G76*$BJ76</f>
        <v>0.33750000000000002</v>
      </c>
      <c r="AY76" s="100">
        <f>$G76*$BJ76</f>
        <v>0.33750000000000002</v>
      </c>
      <c r="AZ76" s="100">
        <f>$G76*$BJ76</f>
        <v>0.33750000000000002</v>
      </c>
      <c r="BA76" s="116">
        <f t="shared" si="143"/>
        <v>4.05</v>
      </c>
      <c r="BB76" s="100" t="s">
        <v>176</v>
      </c>
      <c r="BC76" s="100" t="s">
        <v>176</v>
      </c>
      <c r="BD76" s="100" t="s">
        <v>176</v>
      </c>
      <c r="BE76" s="100" t="s">
        <v>176</v>
      </c>
      <c r="BF76" s="100" t="s">
        <v>176</v>
      </c>
      <c r="BG76" s="100" t="s">
        <v>176</v>
      </c>
      <c r="BH76" s="100" t="s">
        <v>176</v>
      </c>
      <c r="BI76" s="116">
        <f t="shared" si="144"/>
        <v>0</v>
      </c>
      <c r="BJ76" s="83">
        <f t="shared" si="120"/>
        <v>8.3333333333333332E-3</v>
      </c>
      <c r="BK76" s="100">
        <f t="shared" si="142"/>
        <v>40.499999999999993</v>
      </c>
      <c r="BL76" s="212"/>
    </row>
    <row r="77" spans="1:64" ht="12.75" customHeight="1" outlineLevel="1" x14ac:dyDescent="0.2">
      <c r="A77" s="9">
        <v>41</v>
      </c>
      <c r="B77" s="10" t="s">
        <v>15</v>
      </c>
      <c r="C77" s="11">
        <v>8001</v>
      </c>
      <c r="D77" s="12">
        <v>33968</v>
      </c>
      <c r="E77" s="129">
        <v>75</v>
      </c>
      <c r="F77" s="102">
        <v>45</v>
      </c>
      <c r="G77" s="208">
        <f t="shared" si="121"/>
        <v>40.5</v>
      </c>
      <c r="H77" s="71">
        <f t="shared" si="122"/>
        <v>4.05</v>
      </c>
      <c r="I77" s="71">
        <f t="shared" si="123"/>
        <v>4.05</v>
      </c>
      <c r="J77" s="71">
        <f t="shared" si="124"/>
        <v>4.05</v>
      </c>
      <c r="K77" s="71">
        <f t="shared" si="125"/>
        <v>4.05</v>
      </c>
      <c r="L77" s="71">
        <f t="shared" si="126"/>
        <v>4.05</v>
      </c>
      <c r="M77" s="71">
        <f t="shared" si="127"/>
        <v>4.05</v>
      </c>
      <c r="N77" s="71">
        <f t="shared" si="128"/>
        <v>4.05</v>
      </c>
      <c r="O77" s="130">
        <f t="shared" si="129"/>
        <v>0.33750000000000002</v>
      </c>
      <c r="P77" s="130">
        <f t="shared" si="130"/>
        <v>0.33750000000000002</v>
      </c>
      <c r="Q77" s="130">
        <f t="shared" si="131"/>
        <v>0.33750000000000002</v>
      </c>
      <c r="R77" s="130">
        <f t="shared" si="132"/>
        <v>0.33750000000000002</v>
      </c>
      <c r="S77" s="130">
        <f t="shared" si="133"/>
        <v>0.33750000000000002</v>
      </c>
      <c r="T77" s="130">
        <f t="shared" si="134"/>
        <v>0.33750000000000002</v>
      </c>
      <c r="U77" s="130">
        <f t="shared" si="135"/>
        <v>0.33750000000000002</v>
      </c>
      <c r="V77" s="130">
        <f t="shared" si="136"/>
        <v>0.33750000000000002</v>
      </c>
      <c r="W77" s="130">
        <f t="shared" si="137"/>
        <v>0.33750000000000002</v>
      </c>
      <c r="X77" s="130">
        <f t="shared" si="138"/>
        <v>0.33750000000000002</v>
      </c>
      <c r="Y77" s="130">
        <f t="shared" si="139"/>
        <v>0.33750000000000002</v>
      </c>
      <c r="Z77" s="130">
        <f t="shared" si="140"/>
        <v>0.33750000000000002</v>
      </c>
      <c r="AA77" s="100">
        <f t="shared" si="141"/>
        <v>4.05</v>
      </c>
      <c r="AB77" s="100">
        <f>$G77*$BJ77</f>
        <v>0.33750000000000002</v>
      </c>
      <c r="AC77" s="100">
        <f>$G77*$BJ77</f>
        <v>0.33750000000000002</v>
      </c>
      <c r="AD77" s="100">
        <f>$G77*$BJ77</f>
        <v>0.33750000000000002</v>
      </c>
      <c r="AE77" s="100">
        <f>$G77*$BJ77</f>
        <v>0.33750000000000002</v>
      </c>
      <c r="AF77" s="100">
        <f>$G77*$BJ77</f>
        <v>0.33750000000000002</v>
      </c>
      <c r="AG77" s="100">
        <f>$G77*$BJ77</f>
        <v>0.33750000000000002</v>
      </c>
      <c r="AH77" s="100">
        <f>$G77*$BJ77</f>
        <v>0.33750000000000002</v>
      </c>
      <c r="AI77" s="100">
        <f>$G77*$BJ77</f>
        <v>0.33750000000000002</v>
      </c>
      <c r="AJ77" s="100">
        <f>$G77*$BJ77</f>
        <v>0.33750000000000002</v>
      </c>
      <c r="AK77" s="100">
        <f>$G77*$BJ77</f>
        <v>0.33750000000000002</v>
      </c>
      <c r="AL77" s="100">
        <f>$G77*$BJ77</f>
        <v>0.33750000000000002</v>
      </c>
      <c r="AM77" s="100">
        <f>$G77*$BJ77</f>
        <v>0.33750000000000002</v>
      </c>
      <c r="AN77" s="100">
        <f t="shared" si="118"/>
        <v>4.05</v>
      </c>
      <c r="AO77" s="100">
        <f>$G77*$BJ77</f>
        <v>0.33750000000000002</v>
      </c>
      <c r="AP77" s="100">
        <f>$G77*$BJ77</f>
        <v>0.33750000000000002</v>
      </c>
      <c r="AQ77" s="100">
        <f>$G77*$BJ77</f>
        <v>0.33750000000000002</v>
      </c>
      <c r="AR77" s="100">
        <f>$G77*$BJ77</f>
        <v>0.33750000000000002</v>
      </c>
      <c r="AS77" s="100">
        <f>$G77*$BJ77</f>
        <v>0.33750000000000002</v>
      </c>
      <c r="AT77" s="100">
        <f>$G77*$BJ77</f>
        <v>0.33750000000000002</v>
      </c>
      <c r="AU77" s="100">
        <f>$G77*$BJ77</f>
        <v>0.33750000000000002</v>
      </c>
      <c r="AV77" s="100">
        <f>$G77*$BJ77</f>
        <v>0.33750000000000002</v>
      </c>
      <c r="AW77" s="100">
        <f>$G77*$BJ77</f>
        <v>0.33750000000000002</v>
      </c>
      <c r="AX77" s="100">
        <f>$G77*$BJ77</f>
        <v>0.33750000000000002</v>
      </c>
      <c r="AY77" s="100">
        <f>$G77*$BJ77</f>
        <v>0.33750000000000002</v>
      </c>
      <c r="AZ77" s="100">
        <f>$G77*$BJ77</f>
        <v>0.33750000000000002</v>
      </c>
      <c r="BA77" s="116">
        <f t="shared" si="143"/>
        <v>4.05</v>
      </c>
      <c r="BB77" s="100" t="s">
        <v>176</v>
      </c>
      <c r="BC77" s="100" t="s">
        <v>176</v>
      </c>
      <c r="BD77" s="100" t="s">
        <v>176</v>
      </c>
      <c r="BE77" s="100" t="s">
        <v>176</v>
      </c>
      <c r="BF77" s="100" t="s">
        <v>176</v>
      </c>
      <c r="BG77" s="100" t="s">
        <v>176</v>
      </c>
      <c r="BH77" s="100" t="s">
        <v>176</v>
      </c>
      <c r="BI77" s="116">
        <f t="shared" si="144"/>
        <v>0</v>
      </c>
      <c r="BJ77" s="83">
        <f t="shared" si="120"/>
        <v>8.3333333333333332E-3</v>
      </c>
      <c r="BK77" s="100">
        <f t="shared" si="142"/>
        <v>40.499999999999993</v>
      </c>
      <c r="BL77" s="212"/>
    </row>
    <row r="78" spans="1:64" ht="12.75" customHeight="1" outlineLevel="1" x14ac:dyDescent="0.2">
      <c r="A78" s="9">
        <v>48</v>
      </c>
      <c r="B78" s="10" t="s">
        <v>14</v>
      </c>
      <c r="C78" s="11">
        <v>6436</v>
      </c>
      <c r="D78" s="12">
        <v>34240</v>
      </c>
      <c r="E78" s="129">
        <v>75</v>
      </c>
      <c r="F78" s="102">
        <v>45</v>
      </c>
      <c r="G78" s="208">
        <f t="shared" si="121"/>
        <v>40.5</v>
      </c>
      <c r="H78" s="71">
        <f t="shared" si="122"/>
        <v>4.05</v>
      </c>
      <c r="I78" s="71">
        <f t="shared" si="123"/>
        <v>4.05</v>
      </c>
      <c r="J78" s="71">
        <f t="shared" si="124"/>
        <v>4.05</v>
      </c>
      <c r="K78" s="71">
        <f t="shared" si="125"/>
        <v>4.05</v>
      </c>
      <c r="L78" s="71">
        <f t="shared" si="126"/>
        <v>4.05</v>
      </c>
      <c r="M78" s="71">
        <f t="shared" si="127"/>
        <v>4.05</v>
      </c>
      <c r="N78" s="71">
        <f t="shared" si="128"/>
        <v>4.05</v>
      </c>
      <c r="O78" s="130">
        <f t="shared" si="129"/>
        <v>0.33750000000000002</v>
      </c>
      <c r="P78" s="130">
        <f t="shared" si="130"/>
        <v>0.33750000000000002</v>
      </c>
      <c r="Q78" s="130">
        <f t="shared" si="131"/>
        <v>0.33750000000000002</v>
      </c>
      <c r="R78" s="130">
        <f t="shared" si="132"/>
        <v>0.33750000000000002</v>
      </c>
      <c r="S78" s="130">
        <f t="shared" si="133"/>
        <v>0.33750000000000002</v>
      </c>
      <c r="T78" s="130">
        <f t="shared" si="134"/>
        <v>0.33750000000000002</v>
      </c>
      <c r="U78" s="130">
        <f t="shared" si="135"/>
        <v>0.33750000000000002</v>
      </c>
      <c r="V78" s="130">
        <f t="shared" si="136"/>
        <v>0.33750000000000002</v>
      </c>
      <c r="W78" s="130">
        <f t="shared" si="137"/>
        <v>0.33750000000000002</v>
      </c>
      <c r="X78" s="130">
        <f t="shared" si="138"/>
        <v>0.33750000000000002</v>
      </c>
      <c r="Y78" s="130">
        <f t="shared" si="139"/>
        <v>0.33750000000000002</v>
      </c>
      <c r="Z78" s="130">
        <f t="shared" si="140"/>
        <v>0.33750000000000002</v>
      </c>
      <c r="AA78" s="100">
        <f t="shared" si="141"/>
        <v>4.05</v>
      </c>
      <c r="AB78" s="100">
        <f>$G78*$BJ78</f>
        <v>0.33750000000000002</v>
      </c>
      <c r="AC78" s="100">
        <f>$G78*$BJ78</f>
        <v>0.33750000000000002</v>
      </c>
      <c r="AD78" s="100">
        <f>$G78*$BJ78</f>
        <v>0.33750000000000002</v>
      </c>
      <c r="AE78" s="100">
        <f>$G78*$BJ78</f>
        <v>0.33750000000000002</v>
      </c>
      <c r="AF78" s="100">
        <f>$G78*$BJ78</f>
        <v>0.33750000000000002</v>
      </c>
      <c r="AG78" s="100">
        <f>$G78*$BJ78</f>
        <v>0.33750000000000002</v>
      </c>
      <c r="AH78" s="100">
        <f>$G78*$BJ78</f>
        <v>0.33750000000000002</v>
      </c>
      <c r="AI78" s="100">
        <f>$G78*$BJ78</f>
        <v>0.33750000000000002</v>
      </c>
      <c r="AJ78" s="100">
        <f>$G78*$BJ78</f>
        <v>0.33750000000000002</v>
      </c>
      <c r="AK78" s="100">
        <f>$G78*$BJ78</f>
        <v>0.33750000000000002</v>
      </c>
      <c r="AL78" s="100">
        <f>$G78*$BJ78</f>
        <v>0.33750000000000002</v>
      </c>
      <c r="AM78" s="100">
        <f>$G78*$BJ78</f>
        <v>0.33750000000000002</v>
      </c>
      <c r="AN78" s="100">
        <f t="shared" si="118"/>
        <v>4.05</v>
      </c>
      <c r="AO78" s="100">
        <f>$G78*$BJ78</f>
        <v>0.33750000000000002</v>
      </c>
      <c r="AP78" s="100">
        <f>$G78*$BJ78</f>
        <v>0.33750000000000002</v>
      </c>
      <c r="AQ78" s="100">
        <f>$G78*$BJ78</f>
        <v>0.33750000000000002</v>
      </c>
      <c r="AR78" s="100">
        <f>$G78*$BJ78</f>
        <v>0.33750000000000002</v>
      </c>
      <c r="AS78" s="100">
        <f>$G78*$BJ78</f>
        <v>0.33750000000000002</v>
      </c>
      <c r="AT78" s="100">
        <f>$G78*$BJ78</f>
        <v>0.33750000000000002</v>
      </c>
      <c r="AU78" s="100">
        <f>$G78*$BJ78</f>
        <v>0.33750000000000002</v>
      </c>
      <c r="AV78" s="100">
        <f>$G78*$BJ78</f>
        <v>0.33750000000000002</v>
      </c>
      <c r="AW78" s="100">
        <f>$G78*$BJ78</f>
        <v>0.33750000000000002</v>
      </c>
      <c r="AX78" s="100">
        <f>$G78*$BJ78</f>
        <v>0.33750000000000002</v>
      </c>
      <c r="AY78" s="100">
        <f>$G78*$BJ78</f>
        <v>0.33750000000000002</v>
      </c>
      <c r="AZ78" s="100">
        <f>$G78*$BJ78</f>
        <v>0.33750000000000002</v>
      </c>
      <c r="BA78" s="116">
        <f t="shared" si="143"/>
        <v>4.05</v>
      </c>
      <c r="BB78" s="100" t="s">
        <v>176</v>
      </c>
      <c r="BC78" s="100" t="s">
        <v>176</v>
      </c>
      <c r="BD78" s="100" t="s">
        <v>176</v>
      </c>
      <c r="BE78" s="100" t="s">
        <v>176</v>
      </c>
      <c r="BF78" s="100" t="s">
        <v>176</v>
      </c>
      <c r="BG78" s="100" t="s">
        <v>176</v>
      </c>
      <c r="BH78" s="100" t="s">
        <v>176</v>
      </c>
      <c r="BI78" s="116">
        <f t="shared" si="144"/>
        <v>0</v>
      </c>
      <c r="BJ78" s="83">
        <f t="shared" si="120"/>
        <v>8.3333333333333332E-3</v>
      </c>
      <c r="BK78" s="100">
        <f t="shared" si="142"/>
        <v>40.499999999999993</v>
      </c>
      <c r="BL78" s="212"/>
    </row>
    <row r="79" spans="1:64" ht="12.75" customHeight="1" outlineLevel="1" x14ac:dyDescent="0.2">
      <c r="A79" s="9">
        <v>49</v>
      </c>
      <c r="B79" s="10" t="s">
        <v>16</v>
      </c>
      <c r="C79" s="11">
        <v>8001</v>
      </c>
      <c r="D79" s="12">
        <v>33968</v>
      </c>
      <c r="E79" s="129">
        <v>70</v>
      </c>
      <c r="F79" s="102">
        <v>42</v>
      </c>
      <c r="G79" s="208">
        <f t="shared" si="121"/>
        <v>37.800000000000004</v>
      </c>
      <c r="H79" s="71">
        <f t="shared" si="122"/>
        <v>3.7800000000000007</v>
      </c>
      <c r="I79" s="71">
        <f t="shared" si="123"/>
        <v>3.7800000000000007</v>
      </c>
      <c r="J79" s="71">
        <f t="shared" si="124"/>
        <v>3.7800000000000007</v>
      </c>
      <c r="K79" s="71">
        <f t="shared" si="125"/>
        <v>3.7800000000000007</v>
      </c>
      <c r="L79" s="71">
        <f t="shared" si="126"/>
        <v>3.7800000000000007</v>
      </c>
      <c r="M79" s="71">
        <f t="shared" si="127"/>
        <v>3.7800000000000007</v>
      </c>
      <c r="N79" s="71">
        <f t="shared" si="128"/>
        <v>3.7800000000000007</v>
      </c>
      <c r="O79" s="130">
        <f t="shared" si="129"/>
        <v>0.31500000000000006</v>
      </c>
      <c r="P79" s="130">
        <f t="shared" si="130"/>
        <v>0.31500000000000006</v>
      </c>
      <c r="Q79" s="130">
        <f t="shared" si="131"/>
        <v>0.31500000000000006</v>
      </c>
      <c r="R79" s="130">
        <f t="shared" si="132"/>
        <v>0.31500000000000006</v>
      </c>
      <c r="S79" s="130">
        <f t="shared" si="133"/>
        <v>0.31500000000000006</v>
      </c>
      <c r="T79" s="130">
        <f t="shared" si="134"/>
        <v>0.31500000000000006</v>
      </c>
      <c r="U79" s="130">
        <f t="shared" si="135"/>
        <v>0.31500000000000006</v>
      </c>
      <c r="V79" s="130">
        <f t="shared" si="136"/>
        <v>0.31500000000000006</v>
      </c>
      <c r="W79" s="130">
        <f t="shared" si="137"/>
        <v>0.31500000000000006</v>
      </c>
      <c r="X79" s="130">
        <f t="shared" si="138"/>
        <v>0.31500000000000006</v>
      </c>
      <c r="Y79" s="130">
        <f t="shared" si="139"/>
        <v>0.31500000000000006</v>
      </c>
      <c r="Z79" s="130">
        <f t="shared" si="140"/>
        <v>0.31500000000000006</v>
      </c>
      <c r="AA79" s="100">
        <f t="shared" si="141"/>
        <v>3.78</v>
      </c>
      <c r="AB79" s="100">
        <f>$G79*$BJ79</f>
        <v>0.31500000000000006</v>
      </c>
      <c r="AC79" s="100">
        <f>$G79*$BJ79</f>
        <v>0.31500000000000006</v>
      </c>
      <c r="AD79" s="100">
        <f>$G79*$BJ79</f>
        <v>0.31500000000000006</v>
      </c>
      <c r="AE79" s="100">
        <f>$G79*$BJ79</f>
        <v>0.31500000000000006</v>
      </c>
      <c r="AF79" s="100">
        <f>$G79*$BJ79</f>
        <v>0.31500000000000006</v>
      </c>
      <c r="AG79" s="100">
        <f>$G79*$BJ79</f>
        <v>0.31500000000000006</v>
      </c>
      <c r="AH79" s="100">
        <f>$G79*$BJ79</f>
        <v>0.31500000000000006</v>
      </c>
      <c r="AI79" s="100">
        <f>$G79*$BJ79</f>
        <v>0.31500000000000006</v>
      </c>
      <c r="AJ79" s="100">
        <f>$G79*$BJ79</f>
        <v>0.31500000000000006</v>
      </c>
      <c r="AK79" s="100">
        <f>$G79*$BJ79</f>
        <v>0.31500000000000006</v>
      </c>
      <c r="AL79" s="100">
        <f>$G79*$BJ79</f>
        <v>0.31500000000000006</v>
      </c>
      <c r="AM79" s="100">
        <f>$G79*$BJ79</f>
        <v>0.31500000000000006</v>
      </c>
      <c r="AN79" s="100">
        <f t="shared" si="118"/>
        <v>3.78</v>
      </c>
      <c r="AO79" s="100">
        <f>$G79*$BJ79</f>
        <v>0.31500000000000006</v>
      </c>
      <c r="AP79" s="100">
        <f>$G79*$BJ79</f>
        <v>0.31500000000000006</v>
      </c>
      <c r="AQ79" s="100">
        <f>$G79*$BJ79</f>
        <v>0.31500000000000006</v>
      </c>
      <c r="AR79" s="100">
        <f>$G79*$BJ79</f>
        <v>0.31500000000000006</v>
      </c>
      <c r="AS79" s="100">
        <f>$G79*$BJ79</f>
        <v>0.31500000000000006</v>
      </c>
      <c r="AT79" s="100">
        <f>$G79*$BJ79</f>
        <v>0.31500000000000006</v>
      </c>
      <c r="AU79" s="100">
        <f>$G79*$BJ79</f>
        <v>0.31500000000000006</v>
      </c>
      <c r="AV79" s="100">
        <f>$G79*$BJ79</f>
        <v>0.31500000000000006</v>
      </c>
      <c r="AW79" s="100">
        <f>$G79*$BJ79</f>
        <v>0.31500000000000006</v>
      </c>
      <c r="AX79" s="100">
        <f>$G79*$BJ79</f>
        <v>0.31500000000000006</v>
      </c>
      <c r="AY79" s="100">
        <f>$G79*$BJ79</f>
        <v>0.31500000000000006</v>
      </c>
      <c r="AZ79" s="100">
        <f>$G79*$BJ79</f>
        <v>0.31500000000000006</v>
      </c>
      <c r="BA79" s="116">
        <f t="shared" si="143"/>
        <v>3.78</v>
      </c>
      <c r="BB79" s="100" t="s">
        <v>176</v>
      </c>
      <c r="BC79" s="100" t="s">
        <v>176</v>
      </c>
      <c r="BD79" s="100" t="s">
        <v>176</v>
      </c>
      <c r="BE79" s="100" t="s">
        <v>176</v>
      </c>
      <c r="BF79" s="100" t="s">
        <v>176</v>
      </c>
      <c r="BG79" s="100" t="s">
        <v>176</v>
      </c>
      <c r="BH79" s="100" t="s">
        <v>176</v>
      </c>
      <c r="BI79" s="116">
        <f t="shared" si="144"/>
        <v>0</v>
      </c>
      <c r="BJ79" s="83">
        <f t="shared" si="120"/>
        <v>8.3333333333333332E-3</v>
      </c>
      <c r="BK79" s="100">
        <f t="shared" si="142"/>
        <v>37.800000000000004</v>
      </c>
      <c r="BL79" s="212"/>
    </row>
    <row r="80" spans="1:64" ht="12.75" customHeight="1" outlineLevel="1" x14ac:dyDescent="0.2">
      <c r="A80" s="9">
        <v>55</v>
      </c>
      <c r="B80" s="10" t="s">
        <v>17</v>
      </c>
      <c r="C80" s="11">
        <v>34</v>
      </c>
      <c r="D80" s="12">
        <v>35298</v>
      </c>
      <c r="E80" s="129">
        <v>453.6</v>
      </c>
      <c r="F80" s="102">
        <v>272.16000000000003</v>
      </c>
      <c r="G80" s="208">
        <f t="shared" si="121"/>
        <v>244.94400000000002</v>
      </c>
      <c r="H80" s="71">
        <f t="shared" si="122"/>
        <v>24.494400000000002</v>
      </c>
      <c r="I80" s="71">
        <f t="shared" si="123"/>
        <v>24.494400000000002</v>
      </c>
      <c r="J80" s="71">
        <f t="shared" si="124"/>
        <v>24.494400000000002</v>
      </c>
      <c r="K80" s="71">
        <f t="shared" si="125"/>
        <v>24.494400000000002</v>
      </c>
      <c r="L80" s="71">
        <f t="shared" si="126"/>
        <v>24.494400000000002</v>
      </c>
      <c r="M80" s="71">
        <f t="shared" si="127"/>
        <v>24.494400000000002</v>
      </c>
      <c r="N80" s="71">
        <f t="shared" si="128"/>
        <v>24.494400000000002</v>
      </c>
      <c r="O80" s="130">
        <f t="shared" si="129"/>
        <v>2.0411999999999999</v>
      </c>
      <c r="P80" s="130">
        <f t="shared" si="130"/>
        <v>2.0411999999999999</v>
      </c>
      <c r="Q80" s="130">
        <f t="shared" si="131"/>
        <v>2.0411999999999999</v>
      </c>
      <c r="R80" s="130">
        <f t="shared" si="132"/>
        <v>2.0411999999999999</v>
      </c>
      <c r="S80" s="130">
        <f t="shared" si="133"/>
        <v>2.0411999999999999</v>
      </c>
      <c r="T80" s="130">
        <f t="shared" si="134"/>
        <v>2.0411999999999999</v>
      </c>
      <c r="U80" s="130">
        <f t="shared" si="135"/>
        <v>2.0411999999999999</v>
      </c>
      <c r="V80" s="130">
        <f t="shared" si="136"/>
        <v>2.0411999999999999</v>
      </c>
      <c r="W80" s="130">
        <f t="shared" si="137"/>
        <v>2.0411999999999999</v>
      </c>
      <c r="X80" s="130">
        <f t="shared" si="138"/>
        <v>2.0411999999999999</v>
      </c>
      <c r="Y80" s="130">
        <f t="shared" si="139"/>
        <v>2.0411999999999999</v>
      </c>
      <c r="Z80" s="130">
        <f t="shared" si="140"/>
        <v>2.0411999999999999</v>
      </c>
      <c r="AA80" s="100">
        <f t="shared" si="141"/>
        <v>24.494399999999999</v>
      </c>
      <c r="AB80" s="100">
        <f>$G80*$BJ80</f>
        <v>2.0411999999999999</v>
      </c>
      <c r="AC80" s="100">
        <f>$G80*$BJ80</f>
        <v>2.0411999999999999</v>
      </c>
      <c r="AD80" s="100">
        <f>$G80*$BJ80</f>
        <v>2.0411999999999999</v>
      </c>
      <c r="AE80" s="100">
        <f>$G80*$BJ80</f>
        <v>2.0411999999999999</v>
      </c>
      <c r="AF80" s="100">
        <f>$G80*$BJ80</f>
        <v>2.0411999999999999</v>
      </c>
      <c r="AG80" s="100">
        <f>$G80*$BJ80</f>
        <v>2.0411999999999999</v>
      </c>
      <c r="AH80" s="100">
        <f>$G80*$BJ80</f>
        <v>2.0411999999999999</v>
      </c>
      <c r="AI80" s="100">
        <f>$G80*$BJ80</f>
        <v>2.0411999999999999</v>
      </c>
      <c r="AJ80" s="100">
        <f>$G80*$BJ80</f>
        <v>2.0411999999999999</v>
      </c>
      <c r="AK80" s="100">
        <f>$G80*$BJ80</f>
        <v>2.0411999999999999</v>
      </c>
      <c r="AL80" s="100">
        <f>$G80*$BJ80</f>
        <v>2.0411999999999999</v>
      </c>
      <c r="AM80" s="100">
        <f>$G80*$BJ80</f>
        <v>2.0411999999999999</v>
      </c>
      <c r="AN80" s="100">
        <f t="shared" si="118"/>
        <v>24.494399999999999</v>
      </c>
      <c r="AO80" s="100">
        <f>$G80*$BJ80</f>
        <v>2.0411999999999999</v>
      </c>
      <c r="AP80" s="100">
        <f>$G80*$BJ80</f>
        <v>2.0411999999999999</v>
      </c>
      <c r="AQ80" s="100">
        <f>$G80*$BJ80</f>
        <v>2.0411999999999999</v>
      </c>
      <c r="AR80" s="100">
        <f>$G80*$BJ80</f>
        <v>2.0411999999999999</v>
      </c>
      <c r="AS80" s="100">
        <f>$G80*$BJ80</f>
        <v>2.0411999999999999</v>
      </c>
      <c r="AT80" s="100">
        <f>$G80*$BJ80</f>
        <v>2.0411999999999999</v>
      </c>
      <c r="AU80" s="100">
        <f>$G80*$BJ80</f>
        <v>2.0411999999999999</v>
      </c>
      <c r="AV80" s="100">
        <f>$G80*$BJ80</f>
        <v>2.0411999999999999</v>
      </c>
      <c r="AW80" s="100">
        <f>$G80*$BJ80</f>
        <v>2.0411999999999999</v>
      </c>
      <c r="AX80" s="100">
        <f>$G80*$BJ80</f>
        <v>2.0411999999999999</v>
      </c>
      <c r="AY80" s="100">
        <f>$G80*$BJ80</f>
        <v>2.0411999999999999</v>
      </c>
      <c r="AZ80" s="100">
        <f>$G80*$BJ80</f>
        <v>2.0411999999999999</v>
      </c>
      <c r="BA80" s="116">
        <f t="shared" si="143"/>
        <v>24.494399999999999</v>
      </c>
      <c r="BB80" s="100" t="s">
        <v>176</v>
      </c>
      <c r="BC80" s="100" t="s">
        <v>176</v>
      </c>
      <c r="BD80" s="100" t="s">
        <v>176</v>
      </c>
      <c r="BE80" s="100" t="s">
        <v>176</v>
      </c>
      <c r="BF80" s="100" t="s">
        <v>176</v>
      </c>
      <c r="BG80" s="100" t="s">
        <v>176</v>
      </c>
      <c r="BH80" s="100" t="s">
        <v>176</v>
      </c>
      <c r="BI80" s="116">
        <f t="shared" si="144"/>
        <v>0</v>
      </c>
      <c r="BJ80" s="83">
        <f t="shared" si="120"/>
        <v>8.3333333333333332E-3</v>
      </c>
      <c r="BK80" s="100">
        <f t="shared" si="142"/>
        <v>244.94400000000002</v>
      </c>
      <c r="BL80" s="212"/>
    </row>
    <row r="81" spans="1:64" ht="12.75" customHeight="1" outlineLevel="1" x14ac:dyDescent="0.2">
      <c r="A81" s="9">
        <v>59</v>
      </c>
      <c r="B81" s="10" t="s">
        <v>20</v>
      </c>
      <c r="C81" s="11">
        <v>158</v>
      </c>
      <c r="D81" s="12">
        <v>35397</v>
      </c>
      <c r="E81" s="129">
        <v>617</v>
      </c>
      <c r="F81" s="102">
        <v>370.2</v>
      </c>
      <c r="G81" s="208">
        <f t="shared" si="121"/>
        <v>333.18</v>
      </c>
      <c r="H81" s="71">
        <f t="shared" si="122"/>
        <v>33.318000000000005</v>
      </c>
      <c r="I81" s="71">
        <f t="shared" si="123"/>
        <v>33.318000000000005</v>
      </c>
      <c r="J81" s="71">
        <f t="shared" si="124"/>
        <v>33.318000000000005</v>
      </c>
      <c r="K81" s="71">
        <f t="shared" si="125"/>
        <v>33.318000000000005</v>
      </c>
      <c r="L81" s="71">
        <f t="shared" si="126"/>
        <v>33.318000000000005</v>
      </c>
      <c r="M81" s="71">
        <f t="shared" si="127"/>
        <v>33.318000000000005</v>
      </c>
      <c r="N81" s="71">
        <f t="shared" si="128"/>
        <v>33.318000000000005</v>
      </c>
      <c r="O81" s="130">
        <f t="shared" si="129"/>
        <v>2.7765</v>
      </c>
      <c r="P81" s="130">
        <f t="shared" si="130"/>
        <v>2.7765</v>
      </c>
      <c r="Q81" s="130">
        <f t="shared" si="131"/>
        <v>2.7765</v>
      </c>
      <c r="R81" s="130">
        <f t="shared" si="132"/>
        <v>2.7765</v>
      </c>
      <c r="S81" s="130">
        <f t="shared" si="133"/>
        <v>2.7765</v>
      </c>
      <c r="T81" s="130">
        <f t="shared" si="134"/>
        <v>2.7765</v>
      </c>
      <c r="U81" s="130">
        <f t="shared" si="135"/>
        <v>2.7765</v>
      </c>
      <c r="V81" s="130">
        <f t="shared" si="136"/>
        <v>2.7765</v>
      </c>
      <c r="W81" s="130">
        <f t="shared" si="137"/>
        <v>2.7765</v>
      </c>
      <c r="X81" s="130">
        <f t="shared" si="138"/>
        <v>2.7765</v>
      </c>
      <c r="Y81" s="130">
        <f t="shared" si="139"/>
        <v>2.7765</v>
      </c>
      <c r="Z81" s="130">
        <f t="shared" si="140"/>
        <v>2.7765</v>
      </c>
      <c r="AA81" s="100">
        <f t="shared" si="141"/>
        <v>33.317999999999991</v>
      </c>
      <c r="AB81" s="100">
        <f>$G81*$BJ81</f>
        <v>2.7765</v>
      </c>
      <c r="AC81" s="100">
        <f>$G81*$BJ81</f>
        <v>2.7765</v>
      </c>
      <c r="AD81" s="100">
        <f>$G81*$BJ81</f>
        <v>2.7765</v>
      </c>
      <c r="AE81" s="100">
        <f>$G81*$BJ81</f>
        <v>2.7765</v>
      </c>
      <c r="AF81" s="100">
        <f>$G81*$BJ81</f>
        <v>2.7765</v>
      </c>
      <c r="AG81" s="100">
        <f>$G81*$BJ81</f>
        <v>2.7765</v>
      </c>
      <c r="AH81" s="100">
        <f>$G81*$BJ81</f>
        <v>2.7765</v>
      </c>
      <c r="AI81" s="100">
        <f>$G81*$BJ81</f>
        <v>2.7765</v>
      </c>
      <c r="AJ81" s="100">
        <f>$G81*$BJ81</f>
        <v>2.7765</v>
      </c>
      <c r="AK81" s="100">
        <f>$G81*$BJ81</f>
        <v>2.7765</v>
      </c>
      <c r="AL81" s="100">
        <f>$G81*$BJ81</f>
        <v>2.7765</v>
      </c>
      <c r="AM81" s="100">
        <f>$G81*$BJ81</f>
        <v>2.7765</v>
      </c>
      <c r="AN81" s="100">
        <f t="shared" si="118"/>
        <v>33.317999999999991</v>
      </c>
      <c r="AO81" s="100">
        <f>$G81*$BJ81</f>
        <v>2.7765</v>
      </c>
      <c r="AP81" s="100">
        <f>$G81*$BJ81</f>
        <v>2.7765</v>
      </c>
      <c r="AQ81" s="100">
        <f>$G81*$BJ81</f>
        <v>2.7765</v>
      </c>
      <c r="AR81" s="100">
        <f>$G81*$BJ81</f>
        <v>2.7765</v>
      </c>
      <c r="AS81" s="100">
        <f>$G81*$BJ81</f>
        <v>2.7765</v>
      </c>
      <c r="AT81" s="100">
        <f>$G81*$BJ81</f>
        <v>2.7765</v>
      </c>
      <c r="AU81" s="100">
        <f>$G81*$BJ81</f>
        <v>2.7765</v>
      </c>
      <c r="AV81" s="100">
        <f>$G81*$BJ81</f>
        <v>2.7765</v>
      </c>
      <c r="AW81" s="100">
        <f>$G81*$BJ81</f>
        <v>2.7765</v>
      </c>
      <c r="AX81" s="100">
        <f>$G81*$BJ81</f>
        <v>2.7765</v>
      </c>
      <c r="AY81" s="100">
        <f>$G81*$BJ81</f>
        <v>2.7765</v>
      </c>
      <c r="AZ81" s="100">
        <f>$G81*$BJ81</f>
        <v>2.7765</v>
      </c>
      <c r="BA81" s="116">
        <f t="shared" si="143"/>
        <v>33.317999999999991</v>
      </c>
      <c r="BB81" s="100" t="s">
        <v>176</v>
      </c>
      <c r="BC81" s="100" t="s">
        <v>176</v>
      </c>
      <c r="BD81" s="100" t="s">
        <v>176</v>
      </c>
      <c r="BE81" s="100" t="s">
        <v>176</v>
      </c>
      <c r="BF81" s="100" t="s">
        <v>176</v>
      </c>
      <c r="BG81" s="100" t="s">
        <v>176</v>
      </c>
      <c r="BH81" s="100" t="s">
        <v>176</v>
      </c>
      <c r="BI81" s="116">
        <f t="shared" si="144"/>
        <v>0</v>
      </c>
      <c r="BJ81" s="83">
        <f t="shared" si="120"/>
        <v>8.3333333333333332E-3</v>
      </c>
      <c r="BK81" s="100">
        <f t="shared" si="142"/>
        <v>333.18</v>
      </c>
      <c r="BL81" s="212"/>
    </row>
    <row r="82" spans="1:64" ht="12.75" customHeight="1" outlineLevel="1" x14ac:dyDescent="0.2">
      <c r="A82" s="9">
        <v>61</v>
      </c>
      <c r="B82" s="10" t="s">
        <v>23</v>
      </c>
      <c r="C82" s="11">
        <v>7239</v>
      </c>
      <c r="D82" s="12">
        <v>35417</v>
      </c>
      <c r="E82" s="129">
        <v>175</v>
      </c>
      <c r="F82" s="102">
        <v>105</v>
      </c>
      <c r="G82" s="208">
        <f t="shared" si="121"/>
        <v>94.5</v>
      </c>
      <c r="H82" s="71">
        <f t="shared" si="122"/>
        <v>9.4500000000000011</v>
      </c>
      <c r="I82" s="71">
        <f t="shared" si="123"/>
        <v>9.4500000000000011</v>
      </c>
      <c r="J82" s="71">
        <f t="shared" si="124"/>
        <v>9.4500000000000011</v>
      </c>
      <c r="K82" s="71">
        <f t="shared" si="125"/>
        <v>9.4500000000000011</v>
      </c>
      <c r="L82" s="71">
        <f t="shared" si="126"/>
        <v>9.4500000000000011</v>
      </c>
      <c r="M82" s="71">
        <f t="shared" si="127"/>
        <v>9.4500000000000011</v>
      </c>
      <c r="N82" s="71">
        <f t="shared" si="128"/>
        <v>9.4500000000000011</v>
      </c>
      <c r="O82" s="130">
        <f t="shared" si="129"/>
        <v>0.78749999999999998</v>
      </c>
      <c r="P82" s="130">
        <f t="shared" si="130"/>
        <v>0.78749999999999998</v>
      </c>
      <c r="Q82" s="130">
        <f t="shared" si="131"/>
        <v>0.78749999999999998</v>
      </c>
      <c r="R82" s="130">
        <f t="shared" si="132"/>
        <v>0.78749999999999998</v>
      </c>
      <c r="S82" s="130">
        <f t="shared" si="133"/>
        <v>0.78749999999999998</v>
      </c>
      <c r="T82" s="130">
        <f t="shared" si="134"/>
        <v>0.78749999999999998</v>
      </c>
      <c r="U82" s="130">
        <f t="shared" si="135"/>
        <v>0.78749999999999998</v>
      </c>
      <c r="V82" s="130">
        <f t="shared" si="136"/>
        <v>0.78749999999999998</v>
      </c>
      <c r="W82" s="130">
        <f t="shared" si="137"/>
        <v>0.78749999999999998</v>
      </c>
      <c r="X82" s="130">
        <f t="shared" si="138"/>
        <v>0.78749999999999998</v>
      </c>
      <c r="Y82" s="130">
        <f t="shared" si="139"/>
        <v>0.78749999999999998</v>
      </c>
      <c r="Z82" s="130">
        <f t="shared" si="140"/>
        <v>0.78749999999999998</v>
      </c>
      <c r="AA82" s="100">
        <f t="shared" si="141"/>
        <v>9.4499999999999975</v>
      </c>
      <c r="AB82" s="100">
        <f>$G82*$BJ82</f>
        <v>0.78749999999999998</v>
      </c>
      <c r="AC82" s="100">
        <f>$G82*$BJ82</f>
        <v>0.78749999999999998</v>
      </c>
      <c r="AD82" s="100">
        <f>$G82*$BJ82</f>
        <v>0.78749999999999998</v>
      </c>
      <c r="AE82" s="100">
        <f>$G82*$BJ82</f>
        <v>0.78749999999999998</v>
      </c>
      <c r="AF82" s="100">
        <f>$G82*$BJ82</f>
        <v>0.78749999999999998</v>
      </c>
      <c r="AG82" s="100">
        <f>$G82*$BJ82</f>
        <v>0.78749999999999998</v>
      </c>
      <c r="AH82" s="100">
        <f>$G82*$BJ82</f>
        <v>0.78749999999999998</v>
      </c>
      <c r="AI82" s="100">
        <f>$G82*$BJ82</f>
        <v>0.78749999999999998</v>
      </c>
      <c r="AJ82" s="100">
        <f>$G82*$BJ82</f>
        <v>0.78749999999999998</v>
      </c>
      <c r="AK82" s="100">
        <f>$G82*$BJ82</f>
        <v>0.78749999999999998</v>
      </c>
      <c r="AL82" s="100">
        <f>$G82*$BJ82</f>
        <v>0.78749999999999998</v>
      </c>
      <c r="AM82" s="100">
        <f>$G82*$BJ82</f>
        <v>0.78749999999999998</v>
      </c>
      <c r="AN82" s="100">
        <f t="shared" si="118"/>
        <v>9.4499999999999975</v>
      </c>
      <c r="AO82" s="100">
        <f>$G82*$BJ82</f>
        <v>0.78749999999999998</v>
      </c>
      <c r="AP82" s="100">
        <f>$G82*$BJ82</f>
        <v>0.78749999999999998</v>
      </c>
      <c r="AQ82" s="100">
        <f>$G82*$BJ82</f>
        <v>0.78749999999999998</v>
      </c>
      <c r="AR82" s="100">
        <f>$G82*$BJ82</f>
        <v>0.78749999999999998</v>
      </c>
      <c r="AS82" s="100">
        <f>$G82*$BJ82</f>
        <v>0.78749999999999998</v>
      </c>
      <c r="AT82" s="100">
        <f>$G82*$BJ82</f>
        <v>0.78749999999999998</v>
      </c>
      <c r="AU82" s="100">
        <f>$G82*$BJ82</f>
        <v>0.78749999999999998</v>
      </c>
      <c r="AV82" s="100">
        <f>$G82*$BJ82</f>
        <v>0.78749999999999998</v>
      </c>
      <c r="AW82" s="100">
        <f>$G82*$BJ82</f>
        <v>0.78749999999999998</v>
      </c>
      <c r="AX82" s="100">
        <f>$G82*$BJ82</f>
        <v>0.78749999999999998</v>
      </c>
      <c r="AY82" s="100">
        <f>$G82*$BJ82</f>
        <v>0.78749999999999998</v>
      </c>
      <c r="AZ82" s="100">
        <f>$G82*$BJ82</f>
        <v>0.78749999999999998</v>
      </c>
      <c r="BA82" s="116">
        <f t="shared" si="143"/>
        <v>9.4499999999999975</v>
      </c>
      <c r="BB82" s="100" t="s">
        <v>176</v>
      </c>
      <c r="BC82" s="100" t="s">
        <v>176</v>
      </c>
      <c r="BD82" s="100" t="s">
        <v>176</v>
      </c>
      <c r="BE82" s="100" t="s">
        <v>176</v>
      </c>
      <c r="BF82" s="100" t="s">
        <v>176</v>
      </c>
      <c r="BG82" s="100" t="s">
        <v>176</v>
      </c>
      <c r="BH82" s="100" t="s">
        <v>176</v>
      </c>
      <c r="BI82" s="116">
        <f t="shared" si="144"/>
        <v>0</v>
      </c>
      <c r="BJ82" s="83">
        <f t="shared" si="120"/>
        <v>8.3333333333333332E-3</v>
      </c>
      <c r="BK82" s="100">
        <f t="shared" si="142"/>
        <v>94.500000000000014</v>
      </c>
      <c r="BL82" s="212"/>
    </row>
    <row r="83" spans="1:64" ht="12.75" customHeight="1" outlineLevel="1" x14ac:dyDescent="0.2">
      <c r="A83" s="9">
        <v>62</v>
      </c>
      <c r="B83" s="10" t="s">
        <v>24</v>
      </c>
      <c r="C83" s="11">
        <v>7239</v>
      </c>
      <c r="D83" s="12">
        <v>35417</v>
      </c>
      <c r="E83" s="129">
        <v>240.9</v>
      </c>
      <c r="F83" s="102">
        <v>144.54</v>
      </c>
      <c r="G83" s="208">
        <f t="shared" si="121"/>
        <v>130.08599999999998</v>
      </c>
      <c r="H83" s="71">
        <f t="shared" si="122"/>
        <v>13.008599999999999</v>
      </c>
      <c r="I83" s="71">
        <f t="shared" si="123"/>
        <v>13.008599999999999</v>
      </c>
      <c r="J83" s="71">
        <f t="shared" si="124"/>
        <v>13.008599999999999</v>
      </c>
      <c r="K83" s="71">
        <f t="shared" si="125"/>
        <v>13.008599999999999</v>
      </c>
      <c r="L83" s="71">
        <f t="shared" si="126"/>
        <v>13.008599999999999</v>
      </c>
      <c r="M83" s="71">
        <f t="shared" si="127"/>
        <v>13.008599999999999</v>
      </c>
      <c r="N83" s="71">
        <f t="shared" si="128"/>
        <v>13.008599999999999</v>
      </c>
      <c r="O83" s="130">
        <f t="shared" si="129"/>
        <v>1.08405</v>
      </c>
      <c r="P83" s="130">
        <f t="shared" si="130"/>
        <v>1.08405</v>
      </c>
      <c r="Q83" s="130">
        <f t="shared" si="131"/>
        <v>1.08405</v>
      </c>
      <c r="R83" s="130">
        <f t="shared" si="132"/>
        <v>1.08405</v>
      </c>
      <c r="S83" s="130">
        <f t="shared" si="133"/>
        <v>1.08405</v>
      </c>
      <c r="T83" s="130">
        <f t="shared" si="134"/>
        <v>1.08405</v>
      </c>
      <c r="U83" s="130">
        <f t="shared" si="135"/>
        <v>1.08405</v>
      </c>
      <c r="V83" s="130">
        <f t="shared" si="136"/>
        <v>1.08405</v>
      </c>
      <c r="W83" s="130">
        <f t="shared" si="137"/>
        <v>1.08405</v>
      </c>
      <c r="X83" s="130">
        <f t="shared" si="138"/>
        <v>1.08405</v>
      </c>
      <c r="Y83" s="130">
        <f t="shared" si="139"/>
        <v>1.08405</v>
      </c>
      <c r="Z83" s="130">
        <f t="shared" si="140"/>
        <v>1.08405</v>
      </c>
      <c r="AA83" s="100">
        <f t="shared" si="141"/>
        <v>13.008599999999996</v>
      </c>
      <c r="AB83" s="100">
        <f>$G83*$BJ83</f>
        <v>1.08405</v>
      </c>
      <c r="AC83" s="100">
        <f>$G83*$BJ83</f>
        <v>1.08405</v>
      </c>
      <c r="AD83" s="100">
        <f>$G83*$BJ83</f>
        <v>1.08405</v>
      </c>
      <c r="AE83" s="100">
        <f>$G83*$BJ83</f>
        <v>1.08405</v>
      </c>
      <c r="AF83" s="100">
        <f>$G83*$BJ83</f>
        <v>1.08405</v>
      </c>
      <c r="AG83" s="100">
        <f>$G83*$BJ83</f>
        <v>1.08405</v>
      </c>
      <c r="AH83" s="100">
        <f>$G83*$BJ83</f>
        <v>1.08405</v>
      </c>
      <c r="AI83" s="100">
        <f>$G83*$BJ83</f>
        <v>1.08405</v>
      </c>
      <c r="AJ83" s="100">
        <f>$G83*$BJ83</f>
        <v>1.08405</v>
      </c>
      <c r="AK83" s="100">
        <f>$G83*$BJ83</f>
        <v>1.08405</v>
      </c>
      <c r="AL83" s="100">
        <f>$G83*$BJ83</f>
        <v>1.08405</v>
      </c>
      <c r="AM83" s="100">
        <f>$G83*$BJ83</f>
        <v>1.08405</v>
      </c>
      <c r="AN83" s="100">
        <f t="shared" si="118"/>
        <v>13.008599999999996</v>
      </c>
      <c r="AO83" s="100">
        <f>$G83*$BJ83</f>
        <v>1.08405</v>
      </c>
      <c r="AP83" s="100">
        <f>$G83*$BJ83</f>
        <v>1.08405</v>
      </c>
      <c r="AQ83" s="100">
        <f>$G83*$BJ83</f>
        <v>1.08405</v>
      </c>
      <c r="AR83" s="100">
        <f>$G83*$BJ83</f>
        <v>1.08405</v>
      </c>
      <c r="AS83" s="100">
        <f>$G83*$BJ83</f>
        <v>1.08405</v>
      </c>
      <c r="AT83" s="100">
        <f>$G83*$BJ83</f>
        <v>1.08405</v>
      </c>
      <c r="AU83" s="100">
        <f>$G83*$BJ83</f>
        <v>1.08405</v>
      </c>
      <c r="AV83" s="100">
        <f>$G83*$BJ83</f>
        <v>1.08405</v>
      </c>
      <c r="AW83" s="100">
        <f>$G83*$BJ83</f>
        <v>1.08405</v>
      </c>
      <c r="AX83" s="100">
        <f>$G83*$BJ83</f>
        <v>1.08405</v>
      </c>
      <c r="AY83" s="100">
        <f>$G83*$BJ83</f>
        <v>1.08405</v>
      </c>
      <c r="AZ83" s="100">
        <f>$G83*$BJ83</f>
        <v>1.08405</v>
      </c>
      <c r="BA83" s="116">
        <f>SUM(AO83:AZ83)</f>
        <v>13.008599999999996</v>
      </c>
      <c r="BB83" s="100" t="s">
        <v>176</v>
      </c>
      <c r="BC83" s="100" t="s">
        <v>176</v>
      </c>
      <c r="BD83" s="100" t="s">
        <v>176</v>
      </c>
      <c r="BE83" s="100" t="s">
        <v>176</v>
      </c>
      <c r="BF83" s="100" t="s">
        <v>176</v>
      </c>
      <c r="BG83" s="100" t="s">
        <v>176</v>
      </c>
      <c r="BH83" s="100" t="s">
        <v>176</v>
      </c>
      <c r="BI83" s="116">
        <f t="shared" si="144"/>
        <v>0</v>
      </c>
      <c r="BJ83" s="83">
        <f t="shared" si="120"/>
        <v>8.3333333333333332E-3</v>
      </c>
      <c r="BK83" s="100">
        <f t="shared" si="142"/>
        <v>130.08599999999998</v>
      </c>
      <c r="BL83" s="212"/>
    </row>
    <row r="84" spans="1:64" ht="12.75" customHeight="1" outlineLevel="1" x14ac:dyDescent="0.2">
      <c r="A84" s="9" t="s">
        <v>25</v>
      </c>
      <c r="B84" s="10" t="s">
        <v>26</v>
      </c>
      <c r="C84" s="11">
        <v>7568</v>
      </c>
      <c r="D84" s="12">
        <v>35445</v>
      </c>
      <c r="E84" s="129">
        <v>185</v>
      </c>
      <c r="F84" s="102">
        <v>111</v>
      </c>
      <c r="G84" s="208">
        <f t="shared" si="121"/>
        <v>99.9</v>
      </c>
      <c r="H84" s="71">
        <f t="shared" si="122"/>
        <v>9.990000000000002</v>
      </c>
      <c r="I84" s="71">
        <f t="shared" si="123"/>
        <v>9.990000000000002</v>
      </c>
      <c r="J84" s="71">
        <f t="shared" si="124"/>
        <v>9.990000000000002</v>
      </c>
      <c r="K84" s="71">
        <f t="shared" si="125"/>
        <v>9.990000000000002</v>
      </c>
      <c r="L84" s="71">
        <f t="shared" si="126"/>
        <v>9.990000000000002</v>
      </c>
      <c r="M84" s="71">
        <f t="shared" si="127"/>
        <v>9.990000000000002</v>
      </c>
      <c r="N84" s="71">
        <f t="shared" si="128"/>
        <v>9.990000000000002</v>
      </c>
      <c r="O84" s="130">
        <f t="shared" si="129"/>
        <v>0.83250000000000002</v>
      </c>
      <c r="P84" s="130">
        <f t="shared" si="130"/>
        <v>0.83250000000000002</v>
      </c>
      <c r="Q84" s="130">
        <f t="shared" si="131"/>
        <v>0.83250000000000002</v>
      </c>
      <c r="R84" s="130">
        <f t="shared" si="132"/>
        <v>0.83250000000000002</v>
      </c>
      <c r="S84" s="130">
        <f t="shared" si="133"/>
        <v>0.83250000000000002</v>
      </c>
      <c r="T84" s="130">
        <f t="shared" si="134"/>
        <v>0.83250000000000002</v>
      </c>
      <c r="U84" s="130">
        <f t="shared" si="135"/>
        <v>0.83250000000000002</v>
      </c>
      <c r="V84" s="130">
        <f t="shared" si="136"/>
        <v>0.83250000000000002</v>
      </c>
      <c r="W84" s="130">
        <f t="shared" si="137"/>
        <v>0.83250000000000002</v>
      </c>
      <c r="X84" s="130">
        <f t="shared" si="138"/>
        <v>0.83250000000000002</v>
      </c>
      <c r="Y84" s="130">
        <f t="shared" si="139"/>
        <v>0.83250000000000002</v>
      </c>
      <c r="Z84" s="130">
        <f t="shared" si="140"/>
        <v>0.83250000000000002</v>
      </c>
      <c r="AA84" s="100">
        <f t="shared" si="141"/>
        <v>9.9899999999999967</v>
      </c>
      <c r="AB84" s="100">
        <f>$G84*$BJ84</f>
        <v>0.83250000000000002</v>
      </c>
      <c r="AC84" s="100">
        <f>$G84*$BJ84</f>
        <v>0.83250000000000002</v>
      </c>
      <c r="AD84" s="100">
        <f>$G84*$BJ84</f>
        <v>0.83250000000000002</v>
      </c>
      <c r="AE84" s="100">
        <f>$G84*$BJ84</f>
        <v>0.83250000000000002</v>
      </c>
      <c r="AF84" s="100">
        <f>$G84*$BJ84</f>
        <v>0.83250000000000002</v>
      </c>
      <c r="AG84" s="100">
        <f>$G84*$BJ84</f>
        <v>0.83250000000000002</v>
      </c>
      <c r="AH84" s="100">
        <f>$G84*$BJ84</f>
        <v>0.83250000000000002</v>
      </c>
      <c r="AI84" s="100">
        <f>$G84*$BJ84</f>
        <v>0.83250000000000002</v>
      </c>
      <c r="AJ84" s="100">
        <f>$G84*$BJ84</f>
        <v>0.83250000000000002</v>
      </c>
      <c r="AK84" s="100">
        <f>$G84*$BJ84</f>
        <v>0.83250000000000002</v>
      </c>
      <c r="AL84" s="100">
        <f>$G84*$BJ84</f>
        <v>0.83250000000000002</v>
      </c>
      <c r="AM84" s="100">
        <f>$G84*$BJ84</f>
        <v>0.83250000000000002</v>
      </c>
      <c r="AN84" s="100">
        <f t="shared" si="118"/>
        <v>9.9899999999999967</v>
      </c>
      <c r="AO84" s="100">
        <f>$G84*$BJ84</f>
        <v>0.83250000000000002</v>
      </c>
      <c r="AP84" s="100">
        <f>$G84*$BJ84</f>
        <v>0.83250000000000002</v>
      </c>
      <c r="AQ84" s="100">
        <f>$G84*$BJ84</f>
        <v>0.83250000000000002</v>
      </c>
      <c r="AR84" s="100">
        <f>$G84*$BJ84</f>
        <v>0.83250000000000002</v>
      </c>
      <c r="AS84" s="100">
        <f>$G84*$BJ84</f>
        <v>0.83250000000000002</v>
      </c>
      <c r="AT84" s="100">
        <f>$G84*$BJ84</f>
        <v>0.83250000000000002</v>
      </c>
      <c r="AU84" s="100">
        <f>$G84*$BJ84</f>
        <v>0.83250000000000002</v>
      </c>
      <c r="AV84" s="100">
        <f>$G84*$BJ84</f>
        <v>0.83250000000000002</v>
      </c>
      <c r="AW84" s="100">
        <f>$G84*$BJ84</f>
        <v>0.83250000000000002</v>
      </c>
      <c r="AX84" s="100">
        <f>$G84*$BJ84</f>
        <v>0.83250000000000002</v>
      </c>
      <c r="AY84" s="100">
        <f>$G84*$BJ84</f>
        <v>0.83250000000000002</v>
      </c>
      <c r="AZ84" s="100">
        <f>$G84*$BJ84</f>
        <v>0.83250000000000002</v>
      </c>
      <c r="BA84" s="116">
        <f t="shared" si="143"/>
        <v>9.9899999999999967</v>
      </c>
      <c r="BB84" s="100" t="s">
        <v>176</v>
      </c>
      <c r="BC84" s="100" t="s">
        <v>176</v>
      </c>
      <c r="BD84" s="100" t="s">
        <v>176</v>
      </c>
      <c r="BE84" s="100" t="s">
        <v>176</v>
      </c>
      <c r="BF84" s="100" t="s">
        <v>176</v>
      </c>
      <c r="BG84" s="100" t="s">
        <v>176</v>
      </c>
      <c r="BH84" s="100" t="s">
        <v>176</v>
      </c>
      <c r="BI84" s="116">
        <f t="shared" si="144"/>
        <v>0</v>
      </c>
      <c r="BJ84" s="83">
        <f t="shared" si="120"/>
        <v>8.3333333333333332E-3</v>
      </c>
      <c r="BK84" s="100">
        <f t="shared" si="142"/>
        <v>99.899999999999991</v>
      </c>
      <c r="BL84" s="212"/>
    </row>
    <row r="85" spans="1:64" ht="12.75" customHeight="1" outlineLevel="1" x14ac:dyDescent="0.2">
      <c r="A85" s="9" t="s">
        <v>27</v>
      </c>
      <c r="B85" s="10" t="s">
        <v>26</v>
      </c>
      <c r="C85" s="11">
        <v>7568</v>
      </c>
      <c r="D85" s="12">
        <v>35445</v>
      </c>
      <c r="E85" s="129">
        <v>185</v>
      </c>
      <c r="F85" s="102">
        <v>111</v>
      </c>
      <c r="G85" s="208">
        <f t="shared" si="121"/>
        <v>99.9</v>
      </c>
      <c r="H85" s="71">
        <f t="shared" si="122"/>
        <v>9.990000000000002</v>
      </c>
      <c r="I85" s="71">
        <f t="shared" si="123"/>
        <v>9.990000000000002</v>
      </c>
      <c r="J85" s="71">
        <f t="shared" si="124"/>
        <v>9.990000000000002</v>
      </c>
      <c r="K85" s="71">
        <f t="shared" si="125"/>
        <v>9.990000000000002</v>
      </c>
      <c r="L85" s="71">
        <f t="shared" si="126"/>
        <v>9.990000000000002</v>
      </c>
      <c r="M85" s="71">
        <f t="shared" si="127"/>
        <v>9.990000000000002</v>
      </c>
      <c r="N85" s="71">
        <f t="shared" si="128"/>
        <v>9.990000000000002</v>
      </c>
      <c r="O85" s="130">
        <f t="shared" si="129"/>
        <v>0.83250000000000002</v>
      </c>
      <c r="P85" s="130">
        <f t="shared" si="130"/>
        <v>0.83250000000000002</v>
      </c>
      <c r="Q85" s="130">
        <f t="shared" si="131"/>
        <v>0.83250000000000002</v>
      </c>
      <c r="R85" s="130">
        <f t="shared" si="132"/>
        <v>0.83250000000000002</v>
      </c>
      <c r="S85" s="130">
        <f t="shared" si="133"/>
        <v>0.83250000000000002</v>
      </c>
      <c r="T85" s="130">
        <f t="shared" si="134"/>
        <v>0.83250000000000002</v>
      </c>
      <c r="U85" s="130">
        <f t="shared" si="135"/>
        <v>0.83250000000000002</v>
      </c>
      <c r="V85" s="130">
        <f t="shared" si="136"/>
        <v>0.83250000000000002</v>
      </c>
      <c r="W85" s="130">
        <f t="shared" si="137"/>
        <v>0.83250000000000002</v>
      </c>
      <c r="X85" s="130">
        <f t="shared" si="138"/>
        <v>0.83250000000000002</v>
      </c>
      <c r="Y85" s="130">
        <f t="shared" si="139"/>
        <v>0.83250000000000002</v>
      </c>
      <c r="Z85" s="130">
        <f t="shared" si="140"/>
        <v>0.83250000000000002</v>
      </c>
      <c r="AA85" s="100">
        <f t="shared" si="141"/>
        <v>9.9899999999999967</v>
      </c>
      <c r="AB85" s="100">
        <f>$G85*$BJ85</f>
        <v>0.83250000000000002</v>
      </c>
      <c r="AC85" s="100">
        <f>$G85*$BJ85</f>
        <v>0.83250000000000002</v>
      </c>
      <c r="AD85" s="100">
        <f>$G85*$BJ85</f>
        <v>0.83250000000000002</v>
      </c>
      <c r="AE85" s="100">
        <f>$G85*$BJ85</f>
        <v>0.83250000000000002</v>
      </c>
      <c r="AF85" s="100">
        <f>$G85*$BJ85</f>
        <v>0.83250000000000002</v>
      </c>
      <c r="AG85" s="100">
        <f>$G85*$BJ85</f>
        <v>0.83250000000000002</v>
      </c>
      <c r="AH85" s="100">
        <f>$G85*$BJ85</f>
        <v>0.83250000000000002</v>
      </c>
      <c r="AI85" s="100">
        <f>$G85*$BJ85</f>
        <v>0.83250000000000002</v>
      </c>
      <c r="AJ85" s="100">
        <f>$G85*$BJ85</f>
        <v>0.83250000000000002</v>
      </c>
      <c r="AK85" s="100">
        <f>$G85*$BJ85</f>
        <v>0.83250000000000002</v>
      </c>
      <c r="AL85" s="100">
        <f>$G85*$BJ85</f>
        <v>0.83250000000000002</v>
      </c>
      <c r="AM85" s="100">
        <f>$G85*$BJ85</f>
        <v>0.83250000000000002</v>
      </c>
      <c r="AN85" s="100">
        <f t="shared" si="118"/>
        <v>9.9899999999999967</v>
      </c>
      <c r="AO85" s="100">
        <f>$G85*$BJ85</f>
        <v>0.83250000000000002</v>
      </c>
      <c r="AP85" s="100">
        <f>$G85*$BJ85</f>
        <v>0.83250000000000002</v>
      </c>
      <c r="AQ85" s="100">
        <f>$G85*$BJ85</f>
        <v>0.83250000000000002</v>
      </c>
      <c r="AR85" s="100">
        <f>$G85*$BJ85</f>
        <v>0.83250000000000002</v>
      </c>
      <c r="AS85" s="100">
        <f>$G85*$BJ85</f>
        <v>0.83250000000000002</v>
      </c>
      <c r="AT85" s="100">
        <f>$G85*$BJ85</f>
        <v>0.83250000000000002</v>
      </c>
      <c r="AU85" s="100">
        <f>$G85*$BJ85</f>
        <v>0.83250000000000002</v>
      </c>
      <c r="AV85" s="100">
        <f>$G85*$BJ85</f>
        <v>0.83250000000000002</v>
      </c>
      <c r="AW85" s="100">
        <f>$G85*$BJ85</f>
        <v>0.83250000000000002</v>
      </c>
      <c r="AX85" s="100">
        <f>$G85*$BJ85</f>
        <v>0.83250000000000002</v>
      </c>
      <c r="AY85" s="100">
        <f>$G85*$BJ85</f>
        <v>0.83250000000000002</v>
      </c>
      <c r="AZ85" s="100">
        <f>$G85*$BJ85</f>
        <v>0.83250000000000002</v>
      </c>
      <c r="BA85" s="116">
        <f t="shared" si="143"/>
        <v>9.9899999999999967</v>
      </c>
      <c r="BB85" s="100" t="s">
        <v>176</v>
      </c>
      <c r="BC85" s="100" t="s">
        <v>176</v>
      </c>
      <c r="BD85" s="100" t="s">
        <v>176</v>
      </c>
      <c r="BE85" s="100" t="s">
        <v>176</v>
      </c>
      <c r="BF85" s="100" t="s">
        <v>176</v>
      </c>
      <c r="BG85" s="100" t="s">
        <v>176</v>
      </c>
      <c r="BH85" s="100" t="s">
        <v>176</v>
      </c>
      <c r="BI85" s="116">
        <f t="shared" si="144"/>
        <v>0</v>
      </c>
      <c r="BJ85" s="83">
        <f t="shared" si="120"/>
        <v>8.3333333333333332E-3</v>
      </c>
      <c r="BK85" s="100">
        <f t="shared" si="142"/>
        <v>99.899999999999991</v>
      </c>
      <c r="BL85" s="212"/>
    </row>
    <row r="86" spans="1:64" ht="12.75" customHeight="1" outlineLevel="1" x14ac:dyDescent="0.2">
      <c r="A86" s="9">
        <v>65</v>
      </c>
      <c r="B86" s="10" t="s">
        <v>29</v>
      </c>
      <c r="C86" s="11">
        <v>5271</v>
      </c>
      <c r="D86" s="12">
        <v>35496</v>
      </c>
      <c r="E86" s="129">
        <v>48.9</v>
      </c>
      <c r="F86" s="102">
        <v>29.339999999999996</v>
      </c>
      <c r="G86" s="208">
        <f t="shared" si="121"/>
        <v>26.405999999999999</v>
      </c>
      <c r="H86" s="71">
        <f t="shared" si="122"/>
        <v>2.6406000000000001</v>
      </c>
      <c r="I86" s="71">
        <f t="shared" si="123"/>
        <v>2.6406000000000001</v>
      </c>
      <c r="J86" s="71">
        <f t="shared" si="124"/>
        <v>2.6406000000000001</v>
      </c>
      <c r="K86" s="71">
        <f t="shared" si="125"/>
        <v>2.6406000000000001</v>
      </c>
      <c r="L86" s="71">
        <f t="shared" si="126"/>
        <v>2.6406000000000001</v>
      </c>
      <c r="M86" s="71">
        <f t="shared" si="127"/>
        <v>2.6406000000000001</v>
      </c>
      <c r="N86" s="71">
        <f t="shared" si="128"/>
        <v>2.6406000000000001</v>
      </c>
      <c r="O86" s="130">
        <f t="shared" si="129"/>
        <v>0.22005</v>
      </c>
      <c r="P86" s="130">
        <f t="shared" si="130"/>
        <v>0.22005</v>
      </c>
      <c r="Q86" s="130">
        <f t="shared" si="131"/>
        <v>0.22005</v>
      </c>
      <c r="R86" s="130">
        <f t="shared" si="132"/>
        <v>0.22005</v>
      </c>
      <c r="S86" s="130">
        <f t="shared" si="133"/>
        <v>0.22005</v>
      </c>
      <c r="T86" s="130">
        <f t="shared" si="134"/>
        <v>0.22005</v>
      </c>
      <c r="U86" s="130">
        <f t="shared" si="135"/>
        <v>0.22005</v>
      </c>
      <c r="V86" s="130">
        <f t="shared" si="136"/>
        <v>0.22005</v>
      </c>
      <c r="W86" s="130">
        <f t="shared" si="137"/>
        <v>0.22005</v>
      </c>
      <c r="X86" s="130">
        <f t="shared" si="138"/>
        <v>0.22005</v>
      </c>
      <c r="Y86" s="130">
        <f t="shared" si="139"/>
        <v>0.22005</v>
      </c>
      <c r="Z86" s="130">
        <f t="shared" si="140"/>
        <v>0.22005</v>
      </c>
      <c r="AA86" s="100">
        <f t="shared" si="141"/>
        <v>2.6406000000000005</v>
      </c>
      <c r="AB86" s="100">
        <f>$G86*$BJ86</f>
        <v>0.22005</v>
      </c>
      <c r="AC86" s="100">
        <f>$G86*$BJ86</f>
        <v>0.22005</v>
      </c>
      <c r="AD86" s="100">
        <f>$G86*$BJ86</f>
        <v>0.22005</v>
      </c>
      <c r="AE86" s="100">
        <f>$G86*$BJ86</f>
        <v>0.22005</v>
      </c>
      <c r="AF86" s="100">
        <f>$G86*$BJ86</f>
        <v>0.22005</v>
      </c>
      <c r="AG86" s="100">
        <f>$G86*$BJ86</f>
        <v>0.22005</v>
      </c>
      <c r="AH86" s="100">
        <f>$G86*$BJ86</f>
        <v>0.22005</v>
      </c>
      <c r="AI86" s="100">
        <f>$G86*$BJ86</f>
        <v>0.22005</v>
      </c>
      <c r="AJ86" s="100">
        <f>$G86*$BJ86</f>
        <v>0.22005</v>
      </c>
      <c r="AK86" s="100">
        <f>$G86*$BJ86</f>
        <v>0.22005</v>
      </c>
      <c r="AL86" s="100">
        <f>$G86*$BJ86</f>
        <v>0.22005</v>
      </c>
      <c r="AM86" s="100">
        <f>$G86*$BJ86</f>
        <v>0.22005</v>
      </c>
      <c r="AN86" s="100">
        <f t="shared" si="118"/>
        <v>2.6406000000000005</v>
      </c>
      <c r="AO86" s="100">
        <f>$G86*$BJ86</f>
        <v>0.22005</v>
      </c>
      <c r="AP86" s="100">
        <f>$G86*$BJ86</f>
        <v>0.22005</v>
      </c>
      <c r="AQ86" s="100">
        <f>$G86*$BJ86</f>
        <v>0.22005</v>
      </c>
      <c r="AR86" s="100">
        <f>$G86*$BJ86</f>
        <v>0.22005</v>
      </c>
      <c r="AS86" s="100">
        <f>$G86*$BJ86</f>
        <v>0.22005</v>
      </c>
      <c r="AT86" s="100">
        <f>$G86*$BJ86</f>
        <v>0.22005</v>
      </c>
      <c r="AU86" s="100">
        <f>$G86*$BJ86</f>
        <v>0.22005</v>
      </c>
      <c r="AV86" s="100">
        <f>$G86*$BJ86</f>
        <v>0.22005</v>
      </c>
      <c r="AW86" s="100">
        <f>$G86*$BJ86</f>
        <v>0.22005</v>
      </c>
      <c r="AX86" s="100">
        <f>$G86*$BJ86</f>
        <v>0.22005</v>
      </c>
      <c r="AY86" s="100">
        <f>$G86*$BJ86</f>
        <v>0.22005</v>
      </c>
      <c r="AZ86" s="100">
        <f>$G86*$BJ86</f>
        <v>0.22005</v>
      </c>
      <c r="BA86" s="116">
        <f t="shared" si="143"/>
        <v>2.6406000000000005</v>
      </c>
      <c r="BB86" s="100" t="s">
        <v>176</v>
      </c>
      <c r="BC86" s="100" t="s">
        <v>176</v>
      </c>
      <c r="BD86" s="100" t="s">
        <v>176</v>
      </c>
      <c r="BE86" s="100" t="s">
        <v>176</v>
      </c>
      <c r="BF86" s="100" t="s">
        <v>176</v>
      </c>
      <c r="BG86" s="100" t="s">
        <v>176</v>
      </c>
      <c r="BH86" s="100" t="s">
        <v>176</v>
      </c>
      <c r="BI86" s="116">
        <f t="shared" si="144"/>
        <v>0</v>
      </c>
      <c r="BJ86" s="83">
        <f t="shared" si="120"/>
        <v>8.3333333333333332E-3</v>
      </c>
      <c r="BK86" s="100">
        <f t="shared" si="142"/>
        <v>26.405999999999995</v>
      </c>
      <c r="BL86" s="212"/>
    </row>
    <row r="87" spans="1:64" ht="12.75" customHeight="1" outlineLevel="1" x14ac:dyDescent="0.2">
      <c r="A87" s="9">
        <v>66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8">
        <f t="shared" si="121"/>
        <v>17.791199999999996</v>
      </c>
      <c r="H87" s="71">
        <f t="shared" si="122"/>
        <v>1.7791199999999998</v>
      </c>
      <c r="I87" s="71">
        <f t="shared" si="123"/>
        <v>1.7791199999999998</v>
      </c>
      <c r="J87" s="71">
        <f t="shared" si="124"/>
        <v>1.7791199999999998</v>
      </c>
      <c r="K87" s="71">
        <f t="shared" si="125"/>
        <v>1.7791199999999998</v>
      </c>
      <c r="L87" s="71">
        <f t="shared" si="126"/>
        <v>1.7791199999999998</v>
      </c>
      <c r="M87" s="71">
        <f t="shared" si="127"/>
        <v>1.7791199999999998</v>
      </c>
      <c r="N87" s="71">
        <f t="shared" si="128"/>
        <v>1.7791199999999998</v>
      </c>
      <c r="O87" s="130">
        <f t="shared" si="129"/>
        <v>0.14825999999999998</v>
      </c>
      <c r="P87" s="130">
        <f t="shared" si="130"/>
        <v>0.14825999999999998</v>
      </c>
      <c r="Q87" s="130">
        <f t="shared" si="131"/>
        <v>0.14825999999999998</v>
      </c>
      <c r="R87" s="130">
        <f t="shared" si="132"/>
        <v>0.14825999999999998</v>
      </c>
      <c r="S87" s="130">
        <f t="shared" si="133"/>
        <v>0.14825999999999998</v>
      </c>
      <c r="T87" s="130">
        <f t="shared" si="134"/>
        <v>0.14825999999999998</v>
      </c>
      <c r="U87" s="130">
        <f t="shared" si="135"/>
        <v>0.14825999999999998</v>
      </c>
      <c r="V87" s="130">
        <f t="shared" si="136"/>
        <v>0.14825999999999998</v>
      </c>
      <c r="W87" s="130">
        <f t="shared" si="137"/>
        <v>0.14825999999999998</v>
      </c>
      <c r="X87" s="130">
        <f t="shared" si="138"/>
        <v>0.14825999999999998</v>
      </c>
      <c r="Y87" s="130">
        <f t="shared" si="139"/>
        <v>0.14825999999999998</v>
      </c>
      <c r="Z87" s="130">
        <f t="shared" si="140"/>
        <v>0.14825999999999998</v>
      </c>
      <c r="AA87" s="100">
        <f t="shared" si="141"/>
        <v>1.77912</v>
      </c>
      <c r="AB87" s="100">
        <f>$G87*$BJ87</f>
        <v>0.14825999999999998</v>
      </c>
      <c r="AC87" s="100">
        <f>$G87*$BJ87</f>
        <v>0.14825999999999998</v>
      </c>
      <c r="AD87" s="100">
        <f>$G87*$BJ87</f>
        <v>0.14825999999999998</v>
      </c>
      <c r="AE87" s="100">
        <f>$G87*$BJ87</f>
        <v>0.14825999999999998</v>
      </c>
      <c r="AF87" s="100">
        <f>$G87*$BJ87</f>
        <v>0.14825999999999998</v>
      </c>
      <c r="AG87" s="100">
        <f>$G87*$BJ87</f>
        <v>0.14825999999999998</v>
      </c>
      <c r="AH87" s="100">
        <f>$G87*$BJ87</f>
        <v>0.14825999999999998</v>
      </c>
      <c r="AI87" s="100">
        <f>$G87*$BJ87</f>
        <v>0.14825999999999998</v>
      </c>
      <c r="AJ87" s="100">
        <f>$G87*$BJ87</f>
        <v>0.14825999999999998</v>
      </c>
      <c r="AK87" s="100">
        <f>$G87*$BJ87</f>
        <v>0.14825999999999998</v>
      </c>
      <c r="AL87" s="100">
        <f>$G87*$BJ87</f>
        <v>0.14825999999999998</v>
      </c>
      <c r="AM87" s="100">
        <f>$G87*$BJ87</f>
        <v>0.14825999999999998</v>
      </c>
      <c r="AN87" s="100">
        <f t="shared" si="118"/>
        <v>1.77912</v>
      </c>
      <c r="AO87" s="100">
        <f>$G87*$BJ87</f>
        <v>0.14825999999999998</v>
      </c>
      <c r="AP87" s="100">
        <f>$G87*$BJ87</f>
        <v>0.14825999999999998</v>
      </c>
      <c r="AQ87" s="100">
        <f>$G87*$BJ87</f>
        <v>0.14825999999999998</v>
      </c>
      <c r="AR87" s="100">
        <f>$G87*$BJ87</f>
        <v>0.14825999999999998</v>
      </c>
      <c r="AS87" s="100">
        <f>$G87*$BJ87</f>
        <v>0.14825999999999998</v>
      </c>
      <c r="AT87" s="100">
        <f>$G87*$BJ87</f>
        <v>0.14825999999999998</v>
      </c>
      <c r="AU87" s="100">
        <f>$G87*$BJ87</f>
        <v>0.14825999999999998</v>
      </c>
      <c r="AV87" s="100">
        <f>$G87*$BJ87</f>
        <v>0.14825999999999998</v>
      </c>
      <c r="AW87" s="100">
        <f>$G87*$BJ87</f>
        <v>0.14825999999999998</v>
      </c>
      <c r="AX87" s="100">
        <f>$G87*$BJ87</f>
        <v>0.14825999999999998</v>
      </c>
      <c r="AY87" s="100">
        <f>$G87*$BJ87</f>
        <v>0.14825999999999998</v>
      </c>
      <c r="AZ87" s="100">
        <f>$G87*$BJ87</f>
        <v>0.14825999999999998</v>
      </c>
      <c r="BA87" s="116">
        <f t="shared" si="143"/>
        <v>1.77912</v>
      </c>
      <c r="BB87" s="100" t="s">
        <v>176</v>
      </c>
      <c r="BC87" s="100" t="s">
        <v>176</v>
      </c>
      <c r="BD87" s="100" t="s">
        <v>176</v>
      </c>
      <c r="BE87" s="100" t="s">
        <v>176</v>
      </c>
      <c r="BF87" s="100" t="s">
        <v>176</v>
      </c>
      <c r="BG87" s="100" t="s">
        <v>176</v>
      </c>
      <c r="BH87" s="100" t="s">
        <v>176</v>
      </c>
      <c r="BI87" s="116">
        <f t="shared" si="144"/>
        <v>0</v>
      </c>
      <c r="BJ87" s="83">
        <f t="shared" si="120"/>
        <v>8.3333333333333332E-3</v>
      </c>
      <c r="BK87" s="100">
        <f t="shared" si="142"/>
        <v>17.791199999999996</v>
      </c>
      <c r="BL87" s="212"/>
    </row>
    <row r="88" spans="1:64" ht="12.75" customHeight="1" outlineLevel="1" x14ac:dyDescent="0.2">
      <c r="A88" s="9">
        <v>67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8">
        <f t="shared" si="121"/>
        <v>17.791199999999996</v>
      </c>
      <c r="H88" s="71">
        <f t="shared" si="122"/>
        <v>1.7791199999999998</v>
      </c>
      <c r="I88" s="71">
        <f t="shared" si="123"/>
        <v>1.7791199999999998</v>
      </c>
      <c r="J88" s="71">
        <f t="shared" si="124"/>
        <v>1.7791199999999998</v>
      </c>
      <c r="K88" s="71">
        <f t="shared" si="125"/>
        <v>1.7791199999999998</v>
      </c>
      <c r="L88" s="71">
        <f t="shared" si="126"/>
        <v>1.7791199999999998</v>
      </c>
      <c r="M88" s="71">
        <f t="shared" si="127"/>
        <v>1.7791199999999998</v>
      </c>
      <c r="N88" s="71">
        <f t="shared" si="128"/>
        <v>1.7791199999999998</v>
      </c>
      <c r="O88" s="130">
        <f t="shared" si="129"/>
        <v>0.14825999999999998</v>
      </c>
      <c r="P88" s="130">
        <f t="shared" si="130"/>
        <v>0.14825999999999998</v>
      </c>
      <c r="Q88" s="130">
        <f t="shared" si="131"/>
        <v>0.14825999999999998</v>
      </c>
      <c r="R88" s="130">
        <f t="shared" si="132"/>
        <v>0.14825999999999998</v>
      </c>
      <c r="S88" s="130">
        <f t="shared" si="133"/>
        <v>0.14825999999999998</v>
      </c>
      <c r="T88" s="130">
        <f t="shared" si="134"/>
        <v>0.14825999999999998</v>
      </c>
      <c r="U88" s="130">
        <f t="shared" si="135"/>
        <v>0.14825999999999998</v>
      </c>
      <c r="V88" s="130">
        <f t="shared" si="136"/>
        <v>0.14825999999999998</v>
      </c>
      <c r="W88" s="130">
        <f t="shared" si="137"/>
        <v>0.14825999999999998</v>
      </c>
      <c r="X88" s="130">
        <f t="shared" si="138"/>
        <v>0.14825999999999998</v>
      </c>
      <c r="Y88" s="130">
        <f t="shared" si="139"/>
        <v>0.14825999999999998</v>
      </c>
      <c r="Z88" s="130">
        <f t="shared" si="140"/>
        <v>0.14825999999999998</v>
      </c>
      <c r="AA88" s="100">
        <f t="shared" si="141"/>
        <v>1.77912</v>
      </c>
      <c r="AB88" s="100">
        <f>$G88*$BJ88</f>
        <v>0.14825999999999998</v>
      </c>
      <c r="AC88" s="100">
        <f>$G88*$BJ88</f>
        <v>0.14825999999999998</v>
      </c>
      <c r="AD88" s="100">
        <f>$G88*$BJ88</f>
        <v>0.14825999999999998</v>
      </c>
      <c r="AE88" s="100">
        <f>$G88*$BJ88</f>
        <v>0.14825999999999998</v>
      </c>
      <c r="AF88" s="100">
        <f>$G88*$BJ88</f>
        <v>0.14825999999999998</v>
      </c>
      <c r="AG88" s="100">
        <f>$G88*$BJ88</f>
        <v>0.14825999999999998</v>
      </c>
      <c r="AH88" s="100">
        <f>$G88*$BJ88</f>
        <v>0.14825999999999998</v>
      </c>
      <c r="AI88" s="100">
        <f>$G88*$BJ88</f>
        <v>0.14825999999999998</v>
      </c>
      <c r="AJ88" s="100">
        <f>$G88*$BJ88</f>
        <v>0.14825999999999998</v>
      </c>
      <c r="AK88" s="100">
        <f>$G88*$BJ88</f>
        <v>0.14825999999999998</v>
      </c>
      <c r="AL88" s="100">
        <f>$G88*$BJ88</f>
        <v>0.14825999999999998</v>
      </c>
      <c r="AM88" s="100">
        <f>$G88*$BJ88</f>
        <v>0.14825999999999998</v>
      </c>
      <c r="AN88" s="100">
        <f t="shared" si="118"/>
        <v>1.77912</v>
      </c>
      <c r="AO88" s="100">
        <f>$G88*$BJ88</f>
        <v>0.14825999999999998</v>
      </c>
      <c r="AP88" s="100">
        <f>$G88*$BJ88</f>
        <v>0.14825999999999998</v>
      </c>
      <c r="AQ88" s="100">
        <f>$G88*$BJ88</f>
        <v>0.14825999999999998</v>
      </c>
      <c r="AR88" s="100">
        <f>$G88*$BJ88</f>
        <v>0.14825999999999998</v>
      </c>
      <c r="AS88" s="100">
        <f>$G88*$BJ88</f>
        <v>0.14825999999999998</v>
      </c>
      <c r="AT88" s="100">
        <f>$G88*$BJ88</f>
        <v>0.14825999999999998</v>
      </c>
      <c r="AU88" s="100">
        <f>$G88*$BJ88</f>
        <v>0.14825999999999998</v>
      </c>
      <c r="AV88" s="100">
        <f>$G88*$BJ88</f>
        <v>0.14825999999999998</v>
      </c>
      <c r="AW88" s="100">
        <f>$G88*$BJ88</f>
        <v>0.14825999999999998</v>
      </c>
      <c r="AX88" s="100">
        <f>$G88*$BJ88</f>
        <v>0.14825999999999998</v>
      </c>
      <c r="AY88" s="100">
        <f>$G88*$BJ88</f>
        <v>0.14825999999999998</v>
      </c>
      <c r="AZ88" s="100">
        <f>$G88*$BJ88</f>
        <v>0.14825999999999998</v>
      </c>
      <c r="BA88" s="116">
        <f t="shared" si="143"/>
        <v>1.77912</v>
      </c>
      <c r="BB88" s="100" t="s">
        <v>176</v>
      </c>
      <c r="BC88" s="100" t="s">
        <v>176</v>
      </c>
      <c r="BD88" s="100" t="s">
        <v>176</v>
      </c>
      <c r="BE88" s="100" t="s">
        <v>176</v>
      </c>
      <c r="BF88" s="100" t="s">
        <v>176</v>
      </c>
      <c r="BG88" s="100" t="s">
        <v>176</v>
      </c>
      <c r="BH88" s="100" t="s">
        <v>176</v>
      </c>
      <c r="BI88" s="116">
        <f t="shared" si="144"/>
        <v>0</v>
      </c>
      <c r="BJ88" s="83">
        <f t="shared" si="120"/>
        <v>8.3333333333333332E-3</v>
      </c>
      <c r="BK88" s="100">
        <f t="shared" si="142"/>
        <v>17.791199999999996</v>
      </c>
      <c r="BL88" s="212"/>
    </row>
    <row r="89" spans="1:64" ht="12.75" customHeight="1" outlineLevel="1" x14ac:dyDescent="0.2">
      <c r="A89" s="9">
        <v>68</v>
      </c>
      <c r="B89" s="10" t="s">
        <v>20</v>
      </c>
      <c r="C89" s="11">
        <v>3739</v>
      </c>
      <c r="D89" s="12">
        <v>35557</v>
      </c>
      <c r="E89" s="129">
        <v>28.24</v>
      </c>
      <c r="F89" s="102">
        <v>19.767999999999997</v>
      </c>
      <c r="G89" s="208">
        <f t="shared" si="121"/>
        <v>17.791199999999996</v>
      </c>
      <c r="H89" s="71">
        <f t="shared" si="122"/>
        <v>1.7791199999999998</v>
      </c>
      <c r="I89" s="71">
        <f t="shared" si="123"/>
        <v>1.7791199999999998</v>
      </c>
      <c r="J89" s="71">
        <f t="shared" si="124"/>
        <v>1.7791199999999998</v>
      </c>
      <c r="K89" s="71">
        <f t="shared" si="125"/>
        <v>1.7791199999999998</v>
      </c>
      <c r="L89" s="71">
        <f t="shared" si="126"/>
        <v>1.7791199999999998</v>
      </c>
      <c r="M89" s="71">
        <f t="shared" si="127"/>
        <v>1.7791199999999998</v>
      </c>
      <c r="N89" s="71">
        <f t="shared" si="128"/>
        <v>1.7791199999999998</v>
      </c>
      <c r="O89" s="130">
        <f t="shared" si="129"/>
        <v>0.14825999999999998</v>
      </c>
      <c r="P89" s="130">
        <f t="shared" si="130"/>
        <v>0.14825999999999998</v>
      </c>
      <c r="Q89" s="130">
        <f t="shared" si="131"/>
        <v>0.14825999999999998</v>
      </c>
      <c r="R89" s="130">
        <f t="shared" si="132"/>
        <v>0.14825999999999998</v>
      </c>
      <c r="S89" s="130">
        <f t="shared" si="133"/>
        <v>0.14825999999999998</v>
      </c>
      <c r="T89" s="130">
        <f t="shared" si="134"/>
        <v>0.14825999999999998</v>
      </c>
      <c r="U89" s="130">
        <f t="shared" si="135"/>
        <v>0.14825999999999998</v>
      </c>
      <c r="V89" s="130">
        <f t="shared" si="136"/>
        <v>0.14825999999999998</v>
      </c>
      <c r="W89" s="130">
        <f t="shared" si="137"/>
        <v>0.14825999999999998</v>
      </c>
      <c r="X89" s="130">
        <f t="shared" si="138"/>
        <v>0.14825999999999998</v>
      </c>
      <c r="Y89" s="130">
        <f t="shared" si="139"/>
        <v>0.14825999999999998</v>
      </c>
      <c r="Z89" s="130">
        <f t="shared" si="140"/>
        <v>0.14825999999999998</v>
      </c>
      <c r="AA89" s="100">
        <f t="shared" si="141"/>
        <v>1.77912</v>
      </c>
      <c r="AB89" s="100">
        <f>$G89*$BJ89</f>
        <v>0.14825999999999998</v>
      </c>
      <c r="AC89" s="100">
        <f>$G89*$BJ89</f>
        <v>0.14825999999999998</v>
      </c>
      <c r="AD89" s="100">
        <f>$G89*$BJ89</f>
        <v>0.14825999999999998</v>
      </c>
      <c r="AE89" s="100">
        <f>$G89*$BJ89</f>
        <v>0.14825999999999998</v>
      </c>
      <c r="AF89" s="100">
        <f>$G89*$BJ89</f>
        <v>0.14825999999999998</v>
      </c>
      <c r="AG89" s="100">
        <f>$G89*$BJ89</f>
        <v>0.14825999999999998</v>
      </c>
      <c r="AH89" s="100">
        <f>$G89*$BJ89</f>
        <v>0.14825999999999998</v>
      </c>
      <c r="AI89" s="100">
        <f>$G89*$BJ89</f>
        <v>0.14825999999999998</v>
      </c>
      <c r="AJ89" s="100">
        <f>$G89*$BJ89</f>
        <v>0.14825999999999998</v>
      </c>
      <c r="AK89" s="100">
        <f>$G89*$BJ89</f>
        <v>0.14825999999999998</v>
      </c>
      <c r="AL89" s="100">
        <f>$G89*$BJ89</f>
        <v>0.14825999999999998</v>
      </c>
      <c r="AM89" s="100">
        <f>$G89*$BJ89</f>
        <v>0.14825999999999998</v>
      </c>
      <c r="AN89" s="100">
        <f t="shared" si="118"/>
        <v>1.77912</v>
      </c>
      <c r="AO89" s="100">
        <f>$G89*$BJ89</f>
        <v>0.14825999999999998</v>
      </c>
      <c r="AP89" s="100">
        <f>$G89*$BJ89</f>
        <v>0.14825999999999998</v>
      </c>
      <c r="AQ89" s="100">
        <f>$G89*$BJ89</f>
        <v>0.14825999999999998</v>
      </c>
      <c r="AR89" s="100">
        <f>$G89*$BJ89</f>
        <v>0.14825999999999998</v>
      </c>
      <c r="AS89" s="100">
        <f>$G89*$BJ89</f>
        <v>0.14825999999999998</v>
      </c>
      <c r="AT89" s="100">
        <f>$G89*$BJ89</f>
        <v>0.14825999999999998</v>
      </c>
      <c r="AU89" s="100">
        <f>$G89*$BJ89</f>
        <v>0.14825999999999998</v>
      </c>
      <c r="AV89" s="100">
        <f>$G89*$BJ89</f>
        <v>0.14825999999999998</v>
      </c>
      <c r="AW89" s="100">
        <f>$G89*$BJ89</f>
        <v>0.14825999999999998</v>
      </c>
      <c r="AX89" s="100">
        <f>$G89*$BJ89</f>
        <v>0.14825999999999998</v>
      </c>
      <c r="AY89" s="100">
        <f>$G89*$BJ89</f>
        <v>0.14825999999999998</v>
      </c>
      <c r="AZ89" s="100">
        <f>$G89*$BJ89</f>
        <v>0.14825999999999998</v>
      </c>
      <c r="BA89" s="116">
        <f t="shared" si="143"/>
        <v>1.77912</v>
      </c>
      <c r="BB89" s="100" t="s">
        <v>176</v>
      </c>
      <c r="BC89" s="100" t="s">
        <v>176</v>
      </c>
      <c r="BD89" s="100" t="s">
        <v>176</v>
      </c>
      <c r="BE89" s="100" t="s">
        <v>176</v>
      </c>
      <c r="BF89" s="100" t="s">
        <v>176</v>
      </c>
      <c r="BG89" s="100" t="s">
        <v>176</v>
      </c>
      <c r="BH89" s="100" t="s">
        <v>176</v>
      </c>
      <c r="BI89" s="116">
        <f t="shared" si="144"/>
        <v>0</v>
      </c>
      <c r="BJ89" s="83">
        <f t="shared" si="120"/>
        <v>8.3333333333333332E-3</v>
      </c>
      <c r="BK89" s="100">
        <f t="shared" si="142"/>
        <v>17.791199999999996</v>
      </c>
      <c r="BL89" s="212"/>
    </row>
    <row r="90" spans="1:64" ht="12.75" customHeight="1" outlineLevel="1" x14ac:dyDescent="0.2">
      <c r="A90" s="9">
        <v>69</v>
      </c>
      <c r="B90" s="10" t="s">
        <v>20</v>
      </c>
      <c r="C90" s="11">
        <v>3739</v>
      </c>
      <c r="D90" s="12">
        <v>35557</v>
      </c>
      <c r="E90" s="129">
        <v>28.24</v>
      </c>
      <c r="F90" s="102">
        <v>19.767999999999997</v>
      </c>
      <c r="G90" s="208">
        <f t="shared" si="121"/>
        <v>17.791199999999996</v>
      </c>
      <c r="H90" s="71">
        <f t="shared" si="122"/>
        <v>1.7791199999999998</v>
      </c>
      <c r="I90" s="71">
        <f t="shared" si="123"/>
        <v>1.7791199999999998</v>
      </c>
      <c r="J90" s="71">
        <f t="shared" si="124"/>
        <v>1.7791199999999998</v>
      </c>
      <c r="K90" s="71">
        <f t="shared" si="125"/>
        <v>1.7791199999999998</v>
      </c>
      <c r="L90" s="71">
        <f t="shared" si="126"/>
        <v>1.7791199999999998</v>
      </c>
      <c r="M90" s="71">
        <f t="shared" si="127"/>
        <v>1.7791199999999998</v>
      </c>
      <c r="N90" s="71">
        <f t="shared" si="128"/>
        <v>1.7791199999999998</v>
      </c>
      <c r="O90" s="130">
        <f t="shared" si="129"/>
        <v>0.14825999999999998</v>
      </c>
      <c r="P90" s="130">
        <f t="shared" si="130"/>
        <v>0.14825999999999998</v>
      </c>
      <c r="Q90" s="130">
        <f t="shared" si="131"/>
        <v>0.14825999999999998</v>
      </c>
      <c r="R90" s="130">
        <f t="shared" si="132"/>
        <v>0.14825999999999998</v>
      </c>
      <c r="S90" s="130">
        <f t="shared" si="133"/>
        <v>0.14825999999999998</v>
      </c>
      <c r="T90" s="130">
        <f t="shared" si="134"/>
        <v>0.14825999999999998</v>
      </c>
      <c r="U90" s="130">
        <f t="shared" si="135"/>
        <v>0.14825999999999998</v>
      </c>
      <c r="V90" s="130">
        <f t="shared" si="136"/>
        <v>0.14825999999999998</v>
      </c>
      <c r="W90" s="130">
        <f t="shared" si="137"/>
        <v>0.14825999999999998</v>
      </c>
      <c r="X90" s="130">
        <f t="shared" si="138"/>
        <v>0.14825999999999998</v>
      </c>
      <c r="Y90" s="130">
        <f t="shared" si="139"/>
        <v>0.14825999999999998</v>
      </c>
      <c r="Z90" s="130">
        <f t="shared" si="140"/>
        <v>0.14825999999999998</v>
      </c>
      <c r="AA90" s="100">
        <f t="shared" si="141"/>
        <v>1.77912</v>
      </c>
      <c r="AB90" s="100">
        <f>$G90*$BJ90</f>
        <v>0.14825999999999998</v>
      </c>
      <c r="AC90" s="100">
        <f>$G90*$BJ90</f>
        <v>0.14825999999999998</v>
      </c>
      <c r="AD90" s="100">
        <f>$G90*$BJ90</f>
        <v>0.14825999999999998</v>
      </c>
      <c r="AE90" s="100">
        <f>$G90*$BJ90</f>
        <v>0.14825999999999998</v>
      </c>
      <c r="AF90" s="100">
        <f>$G90*$BJ90</f>
        <v>0.14825999999999998</v>
      </c>
      <c r="AG90" s="100">
        <f>$G90*$BJ90</f>
        <v>0.14825999999999998</v>
      </c>
      <c r="AH90" s="100">
        <f>$G90*$BJ90</f>
        <v>0.14825999999999998</v>
      </c>
      <c r="AI90" s="100">
        <f>$G90*$BJ90</f>
        <v>0.14825999999999998</v>
      </c>
      <c r="AJ90" s="100">
        <f>$G90*$BJ90</f>
        <v>0.14825999999999998</v>
      </c>
      <c r="AK90" s="100">
        <f>$G90*$BJ90</f>
        <v>0.14825999999999998</v>
      </c>
      <c r="AL90" s="100">
        <f>$G90*$BJ90</f>
        <v>0.14825999999999998</v>
      </c>
      <c r="AM90" s="100">
        <f>$G90*$BJ90</f>
        <v>0.14825999999999998</v>
      </c>
      <c r="AN90" s="100">
        <f t="shared" si="118"/>
        <v>1.77912</v>
      </c>
      <c r="AO90" s="100">
        <f>$G90*$BJ90</f>
        <v>0.14825999999999998</v>
      </c>
      <c r="AP90" s="100">
        <f>$G90*$BJ90</f>
        <v>0.14825999999999998</v>
      </c>
      <c r="AQ90" s="100">
        <f>$G90*$BJ90</f>
        <v>0.14825999999999998</v>
      </c>
      <c r="AR90" s="100">
        <f>$G90*$BJ90</f>
        <v>0.14825999999999998</v>
      </c>
      <c r="AS90" s="100">
        <f>$G90*$BJ90</f>
        <v>0.14825999999999998</v>
      </c>
      <c r="AT90" s="100">
        <f>$G90*$BJ90</f>
        <v>0.14825999999999998</v>
      </c>
      <c r="AU90" s="100">
        <f>$G90*$BJ90</f>
        <v>0.14825999999999998</v>
      </c>
      <c r="AV90" s="100">
        <f>$G90*$BJ90</f>
        <v>0.14825999999999998</v>
      </c>
      <c r="AW90" s="100">
        <f>$G90*$BJ90</f>
        <v>0.14825999999999998</v>
      </c>
      <c r="AX90" s="100">
        <f>$G90*$BJ90</f>
        <v>0.14825999999999998</v>
      </c>
      <c r="AY90" s="100">
        <f>$G90*$BJ90</f>
        <v>0.14825999999999998</v>
      </c>
      <c r="AZ90" s="100">
        <f>$G90*$BJ90</f>
        <v>0.14825999999999998</v>
      </c>
      <c r="BA90" s="116">
        <f t="shared" si="143"/>
        <v>1.77912</v>
      </c>
      <c r="BB90" s="100" t="s">
        <v>176</v>
      </c>
      <c r="BC90" s="100" t="s">
        <v>176</v>
      </c>
      <c r="BD90" s="100" t="s">
        <v>176</v>
      </c>
      <c r="BE90" s="100" t="s">
        <v>176</v>
      </c>
      <c r="BF90" s="100" t="s">
        <v>176</v>
      </c>
      <c r="BG90" s="100" t="s">
        <v>176</v>
      </c>
      <c r="BH90" s="100" t="s">
        <v>176</v>
      </c>
      <c r="BI90" s="116">
        <f t="shared" si="144"/>
        <v>0</v>
      </c>
      <c r="BJ90" s="83">
        <f t="shared" si="120"/>
        <v>8.3333333333333332E-3</v>
      </c>
      <c r="BK90" s="100">
        <f t="shared" si="142"/>
        <v>17.791199999999996</v>
      </c>
      <c r="BL90" s="212"/>
    </row>
    <row r="91" spans="1:64" ht="12.75" customHeight="1" outlineLevel="1" x14ac:dyDescent="0.2">
      <c r="A91" s="9">
        <v>70</v>
      </c>
      <c r="B91" s="10" t="s">
        <v>20</v>
      </c>
      <c r="C91" s="11">
        <v>3739</v>
      </c>
      <c r="D91" s="12">
        <v>35557</v>
      </c>
      <c r="E91" s="129">
        <v>28.24</v>
      </c>
      <c r="F91" s="102">
        <v>19.767999999999997</v>
      </c>
      <c r="G91" s="208">
        <f t="shared" si="121"/>
        <v>17.791199999999996</v>
      </c>
      <c r="H91" s="71">
        <f t="shared" si="122"/>
        <v>1.7791199999999998</v>
      </c>
      <c r="I91" s="71">
        <f t="shared" si="123"/>
        <v>1.7791199999999998</v>
      </c>
      <c r="J91" s="71">
        <f t="shared" si="124"/>
        <v>1.7791199999999998</v>
      </c>
      <c r="K91" s="71">
        <f t="shared" si="125"/>
        <v>1.7791199999999998</v>
      </c>
      <c r="L91" s="71">
        <f t="shared" si="126"/>
        <v>1.7791199999999998</v>
      </c>
      <c r="M91" s="71">
        <f t="shared" si="127"/>
        <v>1.7791199999999998</v>
      </c>
      <c r="N91" s="71">
        <f t="shared" si="128"/>
        <v>1.7791199999999998</v>
      </c>
      <c r="O91" s="130">
        <f t="shared" si="129"/>
        <v>0.14825999999999998</v>
      </c>
      <c r="P91" s="130">
        <f t="shared" si="130"/>
        <v>0.14825999999999998</v>
      </c>
      <c r="Q91" s="130">
        <f t="shared" si="131"/>
        <v>0.14825999999999998</v>
      </c>
      <c r="R91" s="130">
        <f t="shared" si="132"/>
        <v>0.14825999999999998</v>
      </c>
      <c r="S91" s="130">
        <f t="shared" si="133"/>
        <v>0.14825999999999998</v>
      </c>
      <c r="T91" s="130">
        <f t="shared" si="134"/>
        <v>0.14825999999999998</v>
      </c>
      <c r="U91" s="130">
        <f t="shared" si="135"/>
        <v>0.14825999999999998</v>
      </c>
      <c r="V91" s="130">
        <f t="shared" si="136"/>
        <v>0.14825999999999998</v>
      </c>
      <c r="W91" s="130">
        <f t="shared" si="137"/>
        <v>0.14825999999999998</v>
      </c>
      <c r="X91" s="130">
        <f t="shared" si="138"/>
        <v>0.14825999999999998</v>
      </c>
      <c r="Y91" s="130">
        <f t="shared" si="139"/>
        <v>0.14825999999999998</v>
      </c>
      <c r="Z91" s="130">
        <f t="shared" si="140"/>
        <v>0.14825999999999998</v>
      </c>
      <c r="AA91" s="100">
        <f t="shared" si="141"/>
        <v>1.77912</v>
      </c>
      <c r="AB91" s="100">
        <f>$G91*$BJ91</f>
        <v>0.14825999999999998</v>
      </c>
      <c r="AC91" s="100">
        <f>$G91*$BJ91</f>
        <v>0.14825999999999998</v>
      </c>
      <c r="AD91" s="100">
        <f>$G91*$BJ91</f>
        <v>0.14825999999999998</v>
      </c>
      <c r="AE91" s="100">
        <f>$G91*$BJ91</f>
        <v>0.14825999999999998</v>
      </c>
      <c r="AF91" s="100">
        <f>$G91*$BJ91</f>
        <v>0.14825999999999998</v>
      </c>
      <c r="AG91" s="100">
        <f>$G91*$BJ91</f>
        <v>0.14825999999999998</v>
      </c>
      <c r="AH91" s="100">
        <f>$G91*$BJ91</f>
        <v>0.14825999999999998</v>
      </c>
      <c r="AI91" s="100">
        <f>$G91*$BJ91</f>
        <v>0.14825999999999998</v>
      </c>
      <c r="AJ91" s="100">
        <f>$G91*$BJ91</f>
        <v>0.14825999999999998</v>
      </c>
      <c r="AK91" s="100">
        <f>$G91*$BJ91</f>
        <v>0.14825999999999998</v>
      </c>
      <c r="AL91" s="100">
        <f>$G91*$BJ91</f>
        <v>0.14825999999999998</v>
      </c>
      <c r="AM91" s="100">
        <f>$G91*$BJ91</f>
        <v>0.14825999999999998</v>
      </c>
      <c r="AN91" s="100">
        <f t="shared" si="118"/>
        <v>1.77912</v>
      </c>
      <c r="AO91" s="100">
        <f>$G91*$BJ91</f>
        <v>0.14825999999999998</v>
      </c>
      <c r="AP91" s="100">
        <f>$G91*$BJ91</f>
        <v>0.14825999999999998</v>
      </c>
      <c r="AQ91" s="100">
        <f>$G91*$BJ91</f>
        <v>0.14825999999999998</v>
      </c>
      <c r="AR91" s="100">
        <f>$G91*$BJ91</f>
        <v>0.14825999999999998</v>
      </c>
      <c r="AS91" s="100">
        <f>$G91*$BJ91</f>
        <v>0.14825999999999998</v>
      </c>
      <c r="AT91" s="100">
        <f>$G91*$BJ91</f>
        <v>0.14825999999999998</v>
      </c>
      <c r="AU91" s="100">
        <f>$G91*$BJ91</f>
        <v>0.14825999999999998</v>
      </c>
      <c r="AV91" s="100">
        <f>$G91*$BJ91</f>
        <v>0.14825999999999998</v>
      </c>
      <c r="AW91" s="100">
        <f>$G91*$BJ91</f>
        <v>0.14825999999999998</v>
      </c>
      <c r="AX91" s="100">
        <f>$G91*$BJ91</f>
        <v>0.14825999999999998</v>
      </c>
      <c r="AY91" s="100">
        <f>$G91*$BJ91</f>
        <v>0.14825999999999998</v>
      </c>
      <c r="AZ91" s="100">
        <f>$G91*$BJ91</f>
        <v>0.14825999999999998</v>
      </c>
      <c r="BA91" s="116">
        <f t="shared" si="143"/>
        <v>1.77912</v>
      </c>
      <c r="BB91" s="100" t="s">
        <v>176</v>
      </c>
      <c r="BC91" s="100" t="s">
        <v>176</v>
      </c>
      <c r="BD91" s="100" t="s">
        <v>176</v>
      </c>
      <c r="BE91" s="100" t="s">
        <v>176</v>
      </c>
      <c r="BF91" s="100" t="s">
        <v>176</v>
      </c>
      <c r="BG91" s="100" t="s">
        <v>176</v>
      </c>
      <c r="BH91" s="100" t="s">
        <v>176</v>
      </c>
      <c r="BI91" s="116">
        <f t="shared" si="144"/>
        <v>0</v>
      </c>
      <c r="BJ91" s="83">
        <f t="shared" si="120"/>
        <v>8.3333333333333332E-3</v>
      </c>
      <c r="BK91" s="100">
        <f t="shared" si="142"/>
        <v>17.791199999999996</v>
      </c>
      <c r="BL91" s="212"/>
    </row>
    <row r="92" spans="1:64" ht="12.75" customHeight="1" outlineLevel="1" x14ac:dyDescent="0.2">
      <c r="A92" s="9">
        <v>85</v>
      </c>
      <c r="B92" s="10" t="s">
        <v>33</v>
      </c>
      <c r="C92" s="11">
        <v>2999</v>
      </c>
      <c r="D92" s="12">
        <v>35709</v>
      </c>
      <c r="E92" s="129">
        <v>9.9</v>
      </c>
      <c r="F92" s="102">
        <v>5.94</v>
      </c>
      <c r="G92" s="208">
        <f t="shared" si="121"/>
        <v>5.3460000000000001</v>
      </c>
      <c r="H92" s="71">
        <f t="shared" si="122"/>
        <v>0.53460000000000008</v>
      </c>
      <c r="I92" s="71">
        <f t="shared" si="123"/>
        <v>0.53460000000000008</v>
      </c>
      <c r="J92" s="71">
        <f t="shared" si="124"/>
        <v>0.53460000000000008</v>
      </c>
      <c r="K92" s="71">
        <f t="shared" si="125"/>
        <v>0.53460000000000008</v>
      </c>
      <c r="L92" s="71">
        <f t="shared" si="126"/>
        <v>0.53460000000000008</v>
      </c>
      <c r="M92" s="71">
        <f t="shared" si="127"/>
        <v>0.53460000000000008</v>
      </c>
      <c r="N92" s="71">
        <f t="shared" si="128"/>
        <v>0.53460000000000008</v>
      </c>
      <c r="O92" s="130">
        <f t="shared" si="129"/>
        <v>4.4549999999999999E-2</v>
      </c>
      <c r="P92" s="130">
        <f t="shared" si="130"/>
        <v>4.4549999999999999E-2</v>
      </c>
      <c r="Q92" s="130">
        <f t="shared" si="131"/>
        <v>4.4549999999999999E-2</v>
      </c>
      <c r="R92" s="130">
        <f t="shared" si="132"/>
        <v>4.4549999999999999E-2</v>
      </c>
      <c r="S92" s="130">
        <f t="shared" si="133"/>
        <v>4.4549999999999999E-2</v>
      </c>
      <c r="T92" s="130">
        <f t="shared" si="134"/>
        <v>4.4549999999999999E-2</v>
      </c>
      <c r="U92" s="130">
        <f t="shared" si="135"/>
        <v>4.4549999999999999E-2</v>
      </c>
      <c r="V92" s="130">
        <f t="shared" si="136"/>
        <v>4.4549999999999999E-2</v>
      </c>
      <c r="W92" s="130">
        <f t="shared" si="137"/>
        <v>4.4549999999999999E-2</v>
      </c>
      <c r="X92" s="130">
        <f t="shared" si="138"/>
        <v>4.4549999999999999E-2</v>
      </c>
      <c r="Y92" s="130">
        <f t="shared" si="139"/>
        <v>4.4549999999999999E-2</v>
      </c>
      <c r="Z92" s="130">
        <f t="shared" si="140"/>
        <v>4.4549999999999999E-2</v>
      </c>
      <c r="AA92" s="100">
        <f t="shared" si="141"/>
        <v>0.53459999999999985</v>
      </c>
      <c r="AB92" s="100">
        <f>$G92*$BJ92</f>
        <v>4.4549999999999999E-2</v>
      </c>
      <c r="AC92" s="100">
        <f>$G92*$BJ92</f>
        <v>4.4549999999999999E-2</v>
      </c>
      <c r="AD92" s="100">
        <f>$G92*$BJ92</f>
        <v>4.4549999999999999E-2</v>
      </c>
      <c r="AE92" s="100">
        <f>$G92*$BJ92</f>
        <v>4.4549999999999999E-2</v>
      </c>
      <c r="AF92" s="100">
        <f>$G92*$BJ92</f>
        <v>4.4549999999999999E-2</v>
      </c>
      <c r="AG92" s="100">
        <f>$G92*$BJ92</f>
        <v>4.4549999999999999E-2</v>
      </c>
      <c r="AH92" s="100">
        <f>$G92*$BJ92</f>
        <v>4.4549999999999999E-2</v>
      </c>
      <c r="AI92" s="100">
        <f>$G92*$BJ92</f>
        <v>4.4549999999999999E-2</v>
      </c>
      <c r="AJ92" s="100">
        <f>$G92*$BJ92</f>
        <v>4.4549999999999999E-2</v>
      </c>
      <c r="AK92" s="100">
        <f>$G92*$BJ92</f>
        <v>4.4549999999999999E-2</v>
      </c>
      <c r="AL92" s="100">
        <f>$G92*$BJ92</f>
        <v>4.4549999999999999E-2</v>
      </c>
      <c r="AM92" s="100">
        <f>$G92*$BJ92</f>
        <v>4.4549999999999999E-2</v>
      </c>
      <c r="AN92" s="100">
        <f t="shared" si="118"/>
        <v>0.53459999999999985</v>
      </c>
      <c r="AO92" s="100">
        <f>$G92*$BJ92</f>
        <v>4.4549999999999999E-2</v>
      </c>
      <c r="AP92" s="100">
        <f>$G92*$BJ92</f>
        <v>4.4549999999999999E-2</v>
      </c>
      <c r="AQ92" s="100">
        <f>$G92*$BJ92</f>
        <v>4.4549999999999999E-2</v>
      </c>
      <c r="AR92" s="100">
        <f>$G92*$BJ92</f>
        <v>4.4549999999999999E-2</v>
      </c>
      <c r="AS92" s="100">
        <f>$G92*$BJ92</f>
        <v>4.4549999999999999E-2</v>
      </c>
      <c r="AT92" s="100">
        <f>$G92*$BJ92</f>
        <v>4.4549999999999999E-2</v>
      </c>
      <c r="AU92" s="100">
        <f>$G92*$BJ92</f>
        <v>4.4549999999999999E-2</v>
      </c>
      <c r="AV92" s="100">
        <f>$G92*$BJ92</f>
        <v>4.4549999999999999E-2</v>
      </c>
      <c r="AW92" s="100">
        <f>$G92*$BJ92</f>
        <v>4.4549999999999999E-2</v>
      </c>
      <c r="AX92" s="100">
        <f>$G92*$BJ92</f>
        <v>4.4549999999999999E-2</v>
      </c>
      <c r="AY92" s="100">
        <f>$G92*$BJ92</f>
        <v>4.4549999999999999E-2</v>
      </c>
      <c r="AZ92" s="100">
        <f>$G92*$BJ92</f>
        <v>4.4549999999999999E-2</v>
      </c>
      <c r="BA92" s="116">
        <f t="shared" si="143"/>
        <v>0.53459999999999985</v>
      </c>
      <c r="BB92" s="100" t="s">
        <v>176</v>
      </c>
      <c r="BC92" s="100" t="s">
        <v>176</v>
      </c>
      <c r="BD92" s="100" t="s">
        <v>176</v>
      </c>
      <c r="BE92" s="100" t="s">
        <v>176</v>
      </c>
      <c r="BF92" s="100" t="s">
        <v>176</v>
      </c>
      <c r="BG92" s="100" t="s">
        <v>176</v>
      </c>
      <c r="BH92" s="100" t="s">
        <v>176</v>
      </c>
      <c r="BI92" s="116">
        <f t="shared" si="144"/>
        <v>0</v>
      </c>
      <c r="BJ92" s="83">
        <f t="shared" si="120"/>
        <v>8.3333333333333332E-3</v>
      </c>
      <c r="BK92" s="100">
        <f t="shared" si="142"/>
        <v>5.346000000000001</v>
      </c>
      <c r="BL92" s="212"/>
    </row>
    <row r="93" spans="1:64" ht="12.75" customHeight="1" outlineLevel="1" x14ac:dyDescent="0.2">
      <c r="A93" s="9">
        <v>91</v>
      </c>
      <c r="B93" s="10" t="s">
        <v>38</v>
      </c>
      <c r="C93" s="11">
        <v>162</v>
      </c>
      <c r="D93" s="12">
        <v>35914</v>
      </c>
      <c r="E93" s="129">
        <v>250</v>
      </c>
      <c r="F93" s="102">
        <v>150</v>
      </c>
      <c r="G93" s="208">
        <f t="shared" si="121"/>
        <v>135</v>
      </c>
      <c r="H93" s="71">
        <f t="shared" si="122"/>
        <v>13.5</v>
      </c>
      <c r="I93" s="71">
        <f t="shared" si="123"/>
        <v>13.5</v>
      </c>
      <c r="J93" s="71">
        <f t="shared" si="124"/>
        <v>13.5</v>
      </c>
      <c r="K93" s="71">
        <f t="shared" si="125"/>
        <v>13.5</v>
      </c>
      <c r="L93" s="71">
        <f t="shared" si="126"/>
        <v>13.5</v>
      </c>
      <c r="M93" s="71">
        <f t="shared" si="127"/>
        <v>13.5</v>
      </c>
      <c r="N93" s="71">
        <f t="shared" si="128"/>
        <v>13.5</v>
      </c>
      <c r="O93" s="130">
        <f t="shared" si="129"/>
        <v>1.125</v>
      </c>
      <c r="P93" s="130">
        <f t="shared" si="130"/>
        <v>1.125</v>
      </c>
      <c r="Q93" s="130">
        <f t="shared" si="131"/>
        <v>1.125</v>
      </c>
      <c r="R93" s="130">
        <f t="shared" si="132"/>
        <v>1.125</v>
      </c>
      <c r="S93" s="130">
        <f t="shared" si="133"/>
        <v>1.125</v>
      </c>
      <c r="T93" s="130">
        <f t="shared" si="134"/>
        <v>1.125</v>
      </c>
      <c r="U93" s="130">
        <f t="shared" si="135"/>
        <v>1.125</v>
      </c>
      <c r="V93" s="130">
        <f t="shared" si="136"/>
        <v>1.125</v>
      </c>
      <c r="W93" s="130">
        <f t="shared" si="137"/>
        <v>1.125</v>
      </c>
      <c r="X93" s="130">
        <f t="shared" si="138"/>
        <v>1.125</v>
      </c>
      <c r="Y93" s="130">
        <f t="shared" si="139"/>
        <v>1.125</v>
      </c>
      <c r="Z93" s="130">
        <f t="shared" si="140"/>
        <v>1.125</v>
      </c>
      <c r="AA93" s="100">
        <f t="shared" si="141"/>
        <v>13.5</v>
      </c>
      <c r="AB93" s="100">
        <f>$G93*$BJ93</f>
        <v>1.125</v>
      </c>
      <c r="AC93" s="100">
        <f>$G93*$BJ93</f>
        <v>1.125</v>
      </c>
      <c r="AD93" s="100">
        <f>$G93*$BJ93</f>
        <v>1.125</v>
      </c>
      <c r="AE93" s="100">
        <f>$G93*$BJ93</f>
        <v>1.125</v>
      </c>
      <c r="AF93" s="100">
        <f>$G93*$BJ93</f>
        <v>1.125</v>
      </c>
      <c r="AG93" s="100">
        <f>$G93*$BJ93</f>
        <v>1.125</v>
      </c>
      <c r="AH93" s="100">
        <f>$G93*$BJ93</f>
        <v>1.125</v>
      </c>
      <c r="AI93" s="100">
        <f>$G93*$BJ93</f>
        <v>1.125</v>
      </c>
      <c r="AJ93" s="100">
        <f>$G93*$BJ93</f>
        <v>1.125</v>
      </c>
      <c r="AK93" s="100">
        <f>$G93*$BJ93</f>
        <v>1.125</v>
      </c>
      <c r="AL93" s="100">
        <f>$G93*$BJ93</f>
        <v>1.125</v>
      </c>
      <c r="AM93" s="100">
        <f>$G93*$BJ93</f>
        <v>1.125</v>
      </c>
      <c r="AN93" s="100">
        <f t="shared" si="118"/>
        <v>13.5</v>
      </c>
      <c r="AO93" s="100">
        <f>$G93*$BJ93</f>
        <v>1.125</v>
      </c>
      <c r="AP93" s="100">
        <f>$G93*$BJ93</f>
        <v>1.125</v>
      </c>
      <c r="AQ93" s="100">
        <f>$G93*$BJ93</f>
        <v>1.125</v>
      </c>
      <c r="AR93" s="100">
        <f>$G93*$BJ93</f>
        <v>1.125</v>
      </c>
      <c r="AS93" s="100">
        <f>$G93*$BJ93</f>
        <v>1.125</v>
      </c>
      <c r="AT93" s="100">
        <f>$G93*$BJ93</f>
        <v>1.125</v>
      </c>
      <c r="AU93" s="100">
        <f>$G93*$BJ93</f>
        <v>1.125</v>
      </c>
      <c r="AV93" s="100">
        <f>$G93*$BJ93</f>
        <v>1.125</v>
      </c>
      <c r="AW93" s="100">
        <f>$G93*$BJ93</f>
        <v>1.125</v>
      </c>
      <c r="AX93" s="100">
        <f>$G93*$BJ93</f>
        <v>1.125</v>
      </c>
      <c r="AY93" s="100">
        <f>$G93*$BJ93</f>
        <v>1.125</v>
      </c>
      <c r="AZ93" s="100">
        <f>$G93*$BJ93</f>
        <v>1.125</v>
      </c>
      <c r="BA93" s="116">
        <f t="shared" si="143"/>
        <v>13.5</v>
      </c>
      <c r="BB93" s="100" t="s">
        <v>176</v>
      </c>
      <c r="BC93" s="100" t="s">
        <v>176</v>
      </c>
      <c r="BD93" s="100" t="s">
        <v>176</v>
      </c>
      <c r="BE93" s="100" t="s">
        <v>176</v>
      </c>
      <c r="BF93" s="100" t="s">
        <v>176</v>
      </c>
      <c r="BG93" s="100" t="s">
        <v>176</v>
      </c>
      <c r="BH93" s="100" t="s">
        <v>176</v>
      </c>
      <c r="BI93" s="116">
        <f t="shared" si="144"/>
        <v>0</v>
      </c>
      <c r="BJ93" s="83">
        <f t="shared" si="120"/>
        <v>8.3333333333333332E-3</v>
      </c>
      <c r="BK93" s="100">
        <f t="shared" si="142"/>
        <v>135</v>
      </c>
      <c r="BL93" s="212"/>
    </row>
    <row r="94" spans="1:64" ht="12.75" customHeight="1" outlineLevel="1" x14ac:dyDescent="0.2">
      <c r="A94" s="9">
        <v>92</v>
      </c>
      <c r="B94" s="10" t="s">
        <v>39</v>
      </c>
      <c r="C94" s="11">
        <v>162</v>
      </c>
      <c r="D94" s="12">
        <v>35914</v>
      </c>
      <c r="E94" s="129">
        <v>250</v>
      </c>
      <c r="F94" s="102">
        <v>150</v>
      </c>
      <c r="G94" s="208">
        <f t="shared" si="121"/>
        <v>135</v>
      </c>
      <c r="H94" s="71">
        <f t="shared" si="122"/>
        <v>13.5</v>
      </c>
      <c r="I94" s="71">
        <f t="shared" si="123"/>
        <v>13.5</v>
      </c>
      <c r="J94" s="71">
        <f t="shared" si="124"/>
        <v>13.5</v>
      </c>
      <c r="K94" s="71">
        <f t="shared" si="125"/>
        <v>13.5</v>
      </c>
      <c r="L94" s="71">
        <f t="shared" si="126"/>
        <v>13.5</v>
      </c>
      <c r="M94" s="71">
        <f t="shared" si="127"/>
        <v>13.5</v>
      </c>
      <c r="N94" s="71">
        <f t="shared" si="128"/>
        <v>13.5</v>
      </c>
      <c r="O94" s="130">
        <f t="shared" si="129"/>
        <v>1.125</v>
      </c>
      <c r="P94" s="130">
        <f t="shared" si="130"/>
        <v>1.125</v>
      </c>
      <c r="Q94" s="130">
        <f t="shared" si="131"/>
        <v>1.125</v>
      </c>
      <c r="R94" s="130">
        <f t="shared" si="132"/>
        <v>1.125</v>
      </c>
      <c r="S94" s="130">
        <f t="shared" si="133"/>
        <v>1.125</v>
      </c>
      <c r="T94" s="130">
        <f t="shared" si="134"/>
        <v>1.125</v>
      </c>
      <c r="U94" s="130">
        <f t="shared" si="135"/>
        <v>1.125</v>
      </c>
      <c r="V94" s="130">
        <f t="shared" si="136"/>
        <v>1.125</v>
      </c>
      <c r="W94" s="130">
        <f t="shared" si="137"/>
        <v>1.125</v>
      </c>
      <c r="X94" s="130">
        <f t="shared" si="138"/>
        <v>1.125</v>
      </c>
      <c r="Y94" s="130">
        <f t="shared" si="139"/>
        <v>1.125</v>
      </c>
      <c r="Z94" s="130">
        <f t="shared" si="140"/>
        <v>1.125</v>
      </c>
      <c r="AA94" s="100">
        <f t="shared" si="141"/>
        <v>13.5</v>
      </c>
      <c r="AB94" s="100">
        <f>$G94*$BJ94</f>
        <v>1.125</v>
      </c>
      <c r="AC94" s="100">
        <f>$G94*$BJ94</f>
        <v>1.125</v>
      </c>
      <c r="AD94" s="100">
        <f>$G94*$BJ94</f>
        <v>1.125</v>
      </c>
      <c r="AE94" s="100">
        <f>$G94*$BJ94</f>
        <v>1.125</v>
      </c>
      <c r="AF94" s="100">
        <f>$G94*$BJ94</f>
        <v>1.125</v>
      </c>
      <c r="AG94" s="100">
        <f>$G94*$BJ94</f>
        <v>1.125</v>
      </c>
      <c r="AH94" s="100">
        <f>$G94*$BJ94</f>
        <v>1.125</v>
      </c>
      <c r="AI94" s="100">
        <f>$G94*$BJ94</f>
        <v>1.125</v>
      </c>
      <c r="AJ94" s="100">
        <f>$G94*$BJ94</f>
        <v>1.125</v>
      </c>
      <c r="AK94" s="100">
        <f>$G94*$BJ94</f>
        <v>1.125</v>
      </c>
      <c r="AL94" s="100">
        <f>$G94*$BJ94</f>
        <v>1.125</v>
      </c>
      <c r="AM94" s="100">
        <f>$G94*$BJ94</f>
        <v>1.125</v>
      </c>
      <c r="AN94" s="100">
        <f t="shared" si="118"/>
        <v>13.5</v>
      </c>
      <c r="AO94" s="100">
        <f>$G94*$BJ94</f>
        <v>1.125</v>
      </c>
      <c r="AP94" s="100">
        <f>$G94*$BJ94</f>
        <v>1.125</v>
      </c>
      <c r="AQ94" s="100">
        <f>$G94*$BJ94</f>
        <v>1.125</v>
      </c>
      <c r="AR94" s="100">
        <f>$G94*$BJ94</f>
        <v>1.125</v>
      </c>
      <c r="AS94" s="100">
        <f>$G94*$BJ94</f>
        <v>1.125</v>
      </c>
      <c r="AT94" s="100">
        <f>$G94*$BJ94</f>
        <v>1.125</v>
      </c>
      <c r="AU94" s="100">
        <f>$G94*$BJ94</f>
        <v>1.125</v>
      </c>
      <c r="AV94" s="100">
        <f>$G94*$BJ94</f>
        <v>1.125</v>
      </c>
      <c r="AW94" s="100">
        <f>$G94*$BJ94</f>
        <v>1.125</v>
      </c>
      <c r="AX94" s="100">
        <f>$G94*$BJ94</f>
        <v>1.125</v>
      </c>
      <c r="AY94" s="100">
        <f>$G94*$BJ94</f>
        <v>1.125</v>
      </c>
      <c r="AZ94" s="100">
        <f>$G94*$BJ94</f>
        <v>1.125</v>
      </c>
      <c r="BA94" s="116">
        <f t="shared" si="143"/>
        <v>13.5</v>
      </c>
      <c r="BB94" s="100" t="s">
        <v>176</v>
      </c>
      <c r="BC94" s="100" t="s">
        <v>176</v>
      </c>
      <c r="BD94" s="100" t="s">
        <v>176</v>
      </c>
      <c r="BE94" s="100" t="s">
        <v>176</v>
      </c>
      <c r="BF94" s="100" t="s">
        <v>176</v>
      </c>
      <c r="BG94" s="100" t="s">
        <v>176</v>
      </c>
      <c r="BH94" s="100" t="s">
        <v>176</v>
      </c>
      <c r="BI94" s="116">
        <f t="shared" si="144"/>
        <v>0</v>
      </c>
      <c r="BJ94" s="83">
        <f t="shared" si="120"/>
        <v>8.3333333333333332E-3</v>
      </c>
      <c r="BK94" s="100">
        <f t="shared" si="142"/>
        <v>135</v>
      </c>
      <c r="BL94" s="212"/>
    </row>
    <row r="95" spans="1:64" ht="12.75" customHeight="1" outlineLevel="1" x14ac:dyDescent="0.2">
      <c r="A95" s="9">
        <v>93</v>
      </c>
      <c r="B95" s="10" t="s">
        <v>40</v>
      </c>
      <c r="C95" s="11">
        <v>162</v>
      </c>
      <c r="D95" s="12">
        <v>35914</v>
      </c>
      <c r="E95" s="129">
        <v>120</v>
      </c>
      <c r="F95" s="102">
        <v>72</v>
      </c>
      <c r="G95" s="208">
        <f t="shared" si="121"/>
        <v>64.8</v>
      </c>
      <c r="H95" s="71">
        <f t="shared" si="122"/>
        <v>6.48</v>
      </c>
      <c r="I95" s="71">
        <f t="shared" si="123"/>
        <v>6.48</v>
      </c>
      <c r="J95" s="71">
        <f t="shared" si="124"/>
        <v>6.48</v>
      </c>
      <c r="K95" s="71">
        <f t="shared" si="125"/>
        <v>6.48</v>
      </c>
      <c r="L95" s="71">
        <f t="shared" si="126"/>
        <v>6.48</v>
      </c>
      <c r="M95" s="71">
        <f t="shared" si="127"/>
        <v>6.48</v>
      </c>
      <c r="N95" s="71">
        <f t="shared" si="128"/>
        <v>6.48</v>
      </c>
      <c r="O95" s="130">
        <f t="shared" si="129"/>
        <v>0.53999999999999992</v>
      </c>
      <c r="P95" s="130">
        <f t="shared" si="130"/>
        <v>0.53999999999999992</v>
      </c>
      <c r="Q95" s="130">
        <f t="shared" si="131"/>
        <v>0.53999999999999992</v>
      </c>
      <c r="R95" s="130">
        <f t="shared" si="132"/>
        <v>0.53999999999999992</v>
      </c>
      <c r="S95" s="130">
        <f t="shared" si="133"/>
        <v>0.53999999999999992</v>
      </c>
      <c r="T95" s="130">
        <f t="shared" si="134"/>
        <v>0.53999999999999992</v>
      </c>
      <c r="U95" s="130">
        <f t="shared" si="135"/>
        <v>0.53999999999999992</v>
      </c>
      <c r="V95" s="130">
        <f t="shared" si="136"/>
        <v>0.53999999999999992</v>
      </c>
      <c r="W95" s="130">
        <f t="shared" si="137"/>
        <v>0.53999999999999992</v>
      </c>
      <c r="X95" s="130">
        <f t="shared" si="138"/>
        <v>0.53999999999999992</v>
      </c>
      <c r="Y95" s="130">
        <f t="shared" si="139"/>
        <v>0.53999999999999992</v>
      </c>
      <c r="Z95" s="130">
        <f t="shared" si="140"/>
        <v>0.53999999999999992</v>
      </c>
      <c r="AA95" s="100">
        <f t="shared" si="141"/>
        <v>6.4799999999999995</v>
      </c>
      <c r="AB95" s="100">
        <f>$G95*$BJ95</f>
        <v>0.53999999999999992</v>
      </c>
      <c r="AC95" s="100">
        <f>$G95*$BJ95</f>
        <v>0.53999999999999992</v>
      </c>
      <c r="AD95" s="100">
        <f>$G95*$BJ95</f>
        <v>0.53999999999999992</v>
      </c>
      <c r="AE95" s="100">
        <f>$G95*$BJ95</f>
        <v>0.53999999999999992</v>
      </c>
      <c r="AF95" s="100">
        <f>$G95*$BJ95</f>
        <v>0.53999999999999992</v>
      </c>
      <c r="AG95" s="100">
        <f>$G95*$BJ95</f>
        <v>0.53999999999999992</v>
      </c>
      <c r="AH95" s="100">
        <f>$G95*$BJ95</f>
        <v>0.53999999999999992</v>
      </c>
      <c r="AI95" s="100">
        <f>$G95*$BJ95</f>
        <v>0.53999999999999992</v>
      </c>
      <c r="AJ95" s="100">
        <f>$G95*$BJ95</f>
        <v>0.53999999999999992</v>
      </c>
      <c r="AK95" s="100">
        <f>$G95*$BJ95</f>
        <v>0.53999999999999992</v>
      </c>
      <c r="AL95" s="100">
        <f>$G95*$BJ95</f>
        <v>0.53999999999999992</v>
      </c>
      <c r="AM95" s="100">
        <f>$G95*$BJ95</f>
        <v>0.53999999999999992</v>
      </c>
      <c r="AN95" s="100">
        <f t="shared" si="118"/>
        <v>6.4799999999999995</v>
      </c>
      <c r="AO95" s="100">
        <f>$G95*$BJ95</f>
        <v>0.53999999999999992</v>
      </c>
      <c r="AP95" s="100">
        <f>$G95*$BJ95</f>
        <v>0.53999999999999992</v>
      </c>
      <c r="AQ95" s="100">
        <f>$G95*$BJ95</f>
        <v>0.53999999999999992</v>
      </c>
      <c r="AR95" s="100">
        <f>$G95*$BJ95</f>
        <v>0.53999999999999992</v>
      </c>
      <c r="AS95" s="100">
        <f>$G95*$BJ95</f>
        <v>0.53999999999999992</v>
      </c>
      <c r="AT95" s="100">
        <f>$G95*$BJ95</f>
        <v>0.53999999999999992</v>
      </c>
      <c r="AU95" s="100">
        <f>$G95*$BJ95</f>
        <v>0.53999999999999992</v>
      </c>
      <c r="AV95" s="100">
        <f>$G95*$BJ95</f>
        <v>0.53999999999999992</v>
      </c>
      <c r="AW95" s="100">
        <f>$G95*$BJ95</f>
        <v>0.53999999999999992</v>
      </c>
      <c r="AX95" s="100">
        <f>$G95*$BJ95</f>
        <v>0.53999999999999992</v>
      </c>
      <c r="AY95" s="100">
        <f>$G95*$BJ95</f>
        <v>0.53999999999999992</v>
      </c>
      <c r="AZ95" s="100">
        <f>$G95*$BJ95</f>
        <v>0.53999999999999992</v>
      </c>
      <c r="BA95" s="116">
        <f t="shared" si="143"/>
        <v>6.4799999999999995</v>
      </c>
      <c r="BB95" s="100" t="s">
        <v>176</v>
      </c>
      <c r="BC95" s="100" t="s">
        <v>176</v>
      </c>
      <c r="BD95" s="100" t="s">
        <v>176</v>
      </c>
      <c r="BE95" s="100" t="s">
        <v>176</v>
      </c>
      <c r="BF95" s="100" t="s">
        <v>176</v>
      </c>
      <c r="BG95" s="100" t="s">
        <v>176</v>
      </c>
      <c r="BH95" s="100" t="s">
        <v>176</v>
      </c>
      <c r="BI95" s="116">
        <f t="shared" si="144"/>
        <v>0</v>
      </c>
      <c r="BJ95" s="83">
        <f t="shared" si="120"/>
        <v>8.3333333333333332E-3</v>
      </c>
      <c r="BK95" s="100">
        <f t="shared" si="142"/>
        <v>64.800000000000011</v>
      </c>
      <c r="BL95" s="212"/>
    </row>
    <row r="96" spans="1:64" ht="12.75" customHeight="1" outlineLevel="1" x14ac:dyDescent="0.2">
      <c r="A96" s="9">
        <v>94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8">
        <f t="shared" si="121"/>
        <v>21.6</v>
      </c>
      <c r="H96" s="71">
        <f t="shared" si="122"/>
        <v>2.16</v>
      </c>
      <c r="I96" s="71">
        <f t="shared" si="123"/>
        <v>2.16</v>
      </c>
      <c r="J96" s="71">
        <f t="shared" si="124"/>
        <v>2.16</v>
      </c>
      <c r="K96" s="71">
        <f t="shared" si="125"/>
        <v>2.16</v>
      </c>
      <c r="L96" s="71">
        <f t="shared" si="126"/>
        <v>2.16</v>
      </c>
      <c r="M96" s="71">
        <f t="shared" si="127"/>
        <v>2.16</v>
      </c>
      <c r="N96" s="71">
        <f t="shared" si="128"/>
        <v>2.16</v>
      </c>
      <c r="O96" s="130">
        <f t="shared" si="129"/>
        <v>0.18000000000000002</v>
      </c>
      <c r="P96" s="130">
        <f t="shared" si="130"/>
        <v>0.18000000000000002</v>
      </c>
      <c r="Q96" s="130">
        <f t="shared" si="131"/>
        <v>0.18000000000000002</v>
      </c>
      <c r="R96" s="130">
        <f t="shared" si="132"/>
        <v>0.18000000000000002</v>
      </c>
      <c r="S96" s="130">
        <f t="shared" si="133"/>
        <v>0.18000000000000002</v>
      </c>
      <c r="T96" s="130">
        <f t="shared" si="134"/>
        <v>0.18000000000000002</v>
      </c>
      <c r="U96" s="130">
        <f t="shared" si="135"/>
        <v>0.18000000000000002</v>
      </c>
      <c r="V96" s="130">
        <f t="shared" si="136"/>
        <v>0.18000000000000002</v>
      </c>
      <c r="W96" s="130">
        <f t="shared" si="137"/>
        <v>0.18000000000000002</v>
      </c>
      <c r="X96" s="130">
        <f t="shared" si="138"/>
        <v>0.18000000000000002</v>
      </c>
      <c r="Y96" s="130">
        <f t="shared" si="139"/>
        <v>0.18000000000000002</v>
      </c>
      <c r="Z96" s="130">
        <f t="shared" si="140"/>
        <v>0.18000000000000002</v>
      </c>
      <c r="AA96" s="100">
        <f t="shared" si="141"/>
        <v>2.1599999999999997</v>
      </c>
      <c r="AB96" s="100">
        <f>$G96*$BJ96</f>
        <v>0.18000000000000002</v>
      </c>
      <c r="AC96" s="100">
        <f>$G96*$BJ96</f>
        <v>0.18000000000000002</v>
      </c>
      <c r="AD96" s="100">
        <f>$G96*$BJ96</f>
        <v>0.18000000000000002</v>
      </c>
      <c r="AE96" s="100">
        <f>$G96*$BJ96</f>
        <v>0.18000000000000002</v>
      </c>
      <c r="AF96" s="100">
        <f>$G96*$BJ96</f>
        <v>0.18000000000000002</v>
      </c>
      <c r="AG96" s="100">
        <f>$G96*$BJ96</f>
        <v>0.18000000000000002</v>
      </c>
      <c r="AH96" s="100">
        <f>$G96*$BJ96</f>
        <v>0.18000000000000002</v>
      </c>
      <c r="AI96" s="100">
        <f>$G96*$BJ96</f>
        <v>0.18000000000000002</v>
      </c>
      <c r="AJ96" s="100">
        <f>$G96*$BJ96</f>
        <v>0.18000000000000002</v>
      </c>
      <c r="AK96" s="100">
        <f>$G96*$BJ96</f>
        <v>0.18000000000000002</v>
      </c>
      <c r="AL96" s="100">
        <f>$G96*$BJ96</f>
        <v>0.18000000000000002</v>
      </c>
      <c r="AM96" s="100">
        <f>$G96*$BJ96</f>
        <v>0.18000000000000002</v>
      </c>
      <c r="AN96" s="100">
        <f t="shared" si="118"/>
        <v>2.1599999999999997</v>
      </c>
      <c r="AO96" s="100">
        <f>$G96*$BJ96</f>
        <v>0.18000000000000002</v>
      </c>
      <c r="AP96" s="100">
        <f>$G96*$BJ96</f>
        <v>0.18000000000000002</v>
      </c>
      <c r="AQ96" s="100">
        <f>$G96*$BJ96</f>
        <v>0.18000000000000002</v>
      </c>
      <c r="AR96" s="100">
        <f>$G96*$BJ96</f>
        <v>0.18000000000000002</v>
      </c>
      <c r="AS96" s="100">
        <f>$G96*$BJ96</f>
        <v>0.18000000000000002</v>
      </c>
      <c r="AT96" s="100">
        <f>$G96*$BJ96</f>
        <v>0.18000000000000002</v>
      </c>
      <c r="AU96" s="100">
        <f>$G96*$BJ96</f>
        <v>0.18000000000000002</v>
      </c>
      <c r="AV96" s="100">
        <f>$G96*$BJ96</f>
        <v>0.18000000000000002</v>
      </c>
      <c r="AW96" s="100">
        <f>$G96*$BJ96</f>
        <v>0.18000000000000002</v>
      </c>
      <c r="AX96" s="100">
        <f>$G96*$BJ96</f>
        <v>0.18000000000000002</v>
      </c>
      <c r="AY96" s="100">
        <f>$G96*$BJ96</f>
        <v>0.18000000000000002</v>
      </c>
      <c r="AZ96" s="100">
        <f>$G96*$BJ96</f>
        <v>0.18000000000000002</v>
      </c>
      <c r="BA96" s="116">
        <f t="shared" si="143"/>
        <v>2.1599999999999997</v>
      </c>
      <c r="BB96" s="100" t="s">
        <v>176</v>
      </c>
      <c r="BC96" s="100" t="s">
        <v>176</v>
      </c>
      <c r="BD96" s="100" t="s">
        <v>176</v>
      </c>
      <c r="BE96" s="100" t="s">
        <v>176</v>
      </c>
      <c r="BF96" s="100" t="s">
        <v>176</v>
      </c>
      <c r="BG96" s="100" t="s">
        <v>176</v>
      </c>
      <c r="BH96" s="100" t="s">
        <v>176</v>
      </c>
      <c r="BI96" s="116">
        <f t="shared" si="144"/>
        <v>0</v>
      </c>
      <c r="BJ96" s="83">
        <f t="shared" si="120"/>
        <v>8.3333333333333332E-3</v>
      </c>
      <c r="BK96" s="100">
        <f t="shared" si="142"/>
        <v>21.6</v>
      </c>
      <c r="BL96" s="212"/>
    </row>
    <row r="97" spans="1:64" ht="12.75" customHeight="1" outlineLevel="1" x14ac:dyDescent="0.2">
      <c r="A97" s="9">
        <v>95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8">
        <f t="shared" si="121"/>
        <v>21.6</v>
      </c>
      <c r="H97" s="71">
        <f t="shared" si="122"/>
        <v>2.16</v>
      </c>
      <c r="I97" s="71">
        <f t="shared" si="123"/>
        <v>2.16</v>
      </c>
      <c r="J97" s="71">
        <f t="shared" si="124"/>
        <v>2.16</v>
      </c>
      <c r="K97" s="71">
        <f t="shared" si="125"/>
        <v>2.16</v>
      </c>
      <c r="L97" s="71">
        <f t="shared" si="126"/>
        <v>2.16</v>
      </c>
      <c r="M97" s="71">
        <f t="shared" si="127"/>
        <v>2.16</v>
      </c>
      <c r="N97" s="71">
        <f t="shared" si="128"/>
        <v>2.16</v>
      </c>
      <c r="O97" s="130">
        <f t="shared" si="129"/>
        <v>0.18000000000000002</v>
      </c>
      <c r="P97" s="130">
        <f t="shared" si="130"/>
        <v>0.18000000000000002</v>
      </c>
      <c r="Q97" s="130">
        <f t="shared" si="131"/>
        <v>0.18000000000000002</v>
      </c>
      <c r="R97" s="130">
        <f t="shared" si="132"/>
        <v>0.18000000000000002</v>
      </c>
      <c r="S97" s="130">
        <f t="shared" si="133"/>
        <v>0.18000000000000002</v>
      </c>
      <c r="T97" s="130">
        <f t="shared" si="134"/>
        <v>0.18000000000000002</v>
      </c>
      <c r="U97" s="130">
        <f t="shared" si="135"/>
        <v>0.18000000000000002</v>
      </c>
      <c r="V97" s="130">
        <f t="shared" si="136"/>
        <v>0.18000000000000002</v>
      </c>
      <c r="W97" s="130">
        <f t="shared" si="137"/>
        <v>0.18000000000000002</v>
      </c>
      <c r="X97" s="130">
        <f t="shared" si="138"/>
        <v>0.18000000000000002</v>
      </c>
      <c r="Y97" s="130">
        <f t="shared" si="139"/>
        <v>0.18000000000000002</v>
      </c>
      <c r="Z97" s="130">
        <f t="shared" si="140"/>
        <v>0.18000000000000002</v>
      </c>
      <c r="AA97" s="100">
        <f t="shared" si="141"/>
        <v>2.1599999999999997</v>
      </c>
      <c r="AB97" s="100">
        <f>$G97*$BJ97</f>
        <v>0.18000000000000002</v>
      </c>
      <c r="AC97" s="100">
        <f>$G97*$BJ97</f>
        <v>0.18000000000000002</v>
      </c>
      <c r="AD97" s="100">
        <f>$G97*$BJ97</f>
        <v>0.18000000000000002</v>
      </c>
      <c r="AE97" s="100">
        <f>$G97*$BJ97</f>
        <v>0.18000000000000002</v>
      </c>
      <c r="AF97" s="100">
        <f>$G97*$BJ97</f>
        <v>0.18000000000000002</v>
      </c>
      <c r="AG97" s="100">
        <f>$G97*$BJ97</f>
        <v>0.18000000000000002</v>
      </c>
      <c r="AH97" s="100">
        <f>$G97*$BJ97</f>
        <v>0.18000000000000002</v>
      </c>
      <c r="AI97" s="100">
        <f>$G97*$BJ97</f>
        <v>0.18000000000000002</v>
      </c>
      <c r="AJ97" s="100">
        <f>$G97*$BJ97</f>
        <v>0.18000000000000002</v>
      </c>
      <c r="AK97" s="100">
        <f>$G97*$BJ97</f>
        <v>0.18000000000000002</v>
      </c>
      <c r="AL97" s="100">
        <f>$G97*$BJ97</f>
        <v>0.18000000000000002</v>
      </c>
      <c r="AM97" s="100">
        <f>$G97*$BJ97</f>
        <v>0.18000000000000002</v>
      </c>
      <c r="AN97" s="100">
        <f t="shared" si="118"/>
        <v>2.1599999999999997</v>
      </c>
      <c r="AO97" s="100">
        <f>$G97*$BJ97</f>
        <v>0.18000000000000002</v>
      </c>
      <c r="AP97" s="100">
        <f>$G97*$BJ97</f>
        <v>0.18000000000000002</v>
      </c>
      <c r="AQ97" s="100">
        <f>$G97*$BJ97</f>
        <v>0.18000000000000002</v>
      </c>
      <c r="AR97" s="100">
        <f>$G97*$BJ97</f>
        <v>0.18000000000000002</v>
      </c>
      <c r="AS97" s="100">
        <f>$G97*$BJ97</f>
        <v>0.18000000000000002</v>
      </c>
      <c r="AT97" s="100">
        <f>$G97*$BJ97</f>
        <v>0.18000000000000002</v>
      </c>
      <c r="AU97" s="100">
        <f>$G97*$BJ97</f>
        <v>0.18000000000000002</v>
      </c>
      <c r="AV97" s="100">
        <f>$G97*$BJ97</f>
        <v>0.18000000000000002</v>
      </c>
      <c r="AW97" s="100">
        <f>$G97*$BJ97</f>
        <v>0.18000000000000002</v>
      </c>
      <c r="AX97" s="100">
        <f>$G97*$BJ97</f>
        <v>0.18000000000000002</v>
      </c>
      <c r="AY97" s="100">
        <f>$G97*$BJ97</f>
        <v>0.18000000000000002</v>
      </c>
      <c r="AZ97" s="100">
        <f>$G97*$BJ97</f>
        <v>0.18000000000000002</v>
      </c>
      <c r="BA97" s="116">
        <f t="shared" si="143"/>
        <v>2.1599999999999997</v>
      </c>
      <c r="BB97" s="100" t="s">
        <v>176</v>
      </c>
      <c r="BC97" s="100" t="s">
        <v>176</v>
      </c>
      <c r="BD97" s="100" t="s">
        <v>176</v>
      </c>
      <c r="BE97" s="100" t="s">
        <v>176</v>
      </c>
      <c r="BF97" s="100" t="s">
        <v>176</v>
      </c>
      <c r="BG97" s="100" t="s">
        <v>176</v>
      </c>
      <c r="BH97" s="100" t="s">
        <v>176</v>
      </c>
      <c r="BI97" s="116">
        <f t="shared" si="144"/>
        <v>0</v>
      </c>
      <c r="BJ97" s="83">
        <f t="shared" si="120"/>
        <v>8.3333333333333332E-3</v>
      </c>
      <c r="BK97" s="100">
        <f t="shared" si="142"/>
        <v>21.6</v>
      </c>
      <c r="BL97" s="212"/>
    </row>
    <row r="98" spans="1:64" ht="12.75" customHeight="1" outlineLevel="1" x14ac:dyDescent="0.2">
      <c r="A98" s="9">
        <v>96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8">
        <f t="shared" si="121"/>
        <v>21.6</v>
      </c>
      <c r="H98" s="71">
        <f t="shared" si="122"/>
        <v>2.16</v>
      </c>
      <c r="I98" s="71">
        <f t="shared" si="123"/>
        <v>2.16</v>
      </c>
      <c r="J98" s="71">
        <f t="shared" si="124"/>
        <v>2.16</v>
      </c>
      <c r="K98" s="71">
        <f t="shared" si="125"/>
        <v>2.16</v>
      </c>
      <c r="L98" s="71">
        <f t="shared" si="126"/>
        <v>2.16</v>
      </c>
      <c r="M98" s="71">
        <f t="shared" si="127"/>
        <v>2.16</v>
      </c>
      <c r="N98" s="71">
        <f t="shared" si="128"/>
        <v>2.16</v>
      </c>
      <c r="O98" s="130">
        <f t="shared" ref="O98:O129" si="145">G98*BJ98</f>
        <v>0.18000000000000002</v>
      </c>
      <c r="P98" s="130">
        <f t="shared" ref="P98:P129" si="146">G98*BJ98</f>
        <v>0.18000000000000002</v>
      </c>
      <c r="Q98" s="130">
        <f t="shared" ref="Q98:Q129" si="147">G98*BJ98</f>
        <v>0.18000000000000002</v>
      </c>
      <c r="R98" s="130">
        <f t="shared" ref="R98:R129" si="148">G98*BJ98</f>
        <v>0.18000000000000002</v>
      </c>
      <c r="S98" s="130">
        <f t="shared" ref="S98:S129" si="149">G98*BJ98</f>
        <v>0.18000000000000002</v>
      </c>
      <c r="T98" s="130">
        <f t="shared" ref="T98:T129" si="150">G98*BJ98</f>
        <v>0.18000000000000002</v>
      </c>
      <c r="U98" s="130">
        <f t="shared" ref="U98:U129" si="151">G98*BJ98</f>
        <v>0.18000000000000002</v>
      </c>
      <c r="V98" s="130">
        <f t="shared" ref="V98:V129" si="152">G98*BJ98</f>
        <v>0.18000000000000002</v>
      </c>
      <c r="W98" s="130">
        <f t="shared" ref="W98:W129" si="153">G98*BJ98</f>
        <v>0.18000000000000002</v>
      </c>
      <c r="X98" s="130">
        <f t="shared" ref="X98:X129" si="154">G98*BJ98</f>
        <v>0.18000000000000002</v>
      </c>
      <c r="Y98" s="130">
        <f t="shared" ref="Y98:Y129" si="155">G98*BJ98</f>
        <v>0.18000000000000002</v>
      </c>
      <c r="Z98" s="130">
        <f t="shared" ref="Z98:Z129" si="156">G98*BJ98</f>
        <v>0.18000000000000002</v>
      </c>
      <c r="AA98" s="100">
        <f t="shared" si="141"/>
        <v>2.1599999999999997</v>
      </c>
      <c r="AB98" s="100">
        <f>$G98*$BJ98</f>
        <v>0.18000000000000002</v>
      </c>
      <c r="AC98" s="100">
        <f>$G98*$BJ98</f>
        <v>0.18000000000000002</v>
      </c>
      <c r="AD98" s="100">
        <f>$G98*$BJ98</f>
        <v>0.18000000000000002</v>
      </c>
      <c r="AE98" s="100">
        <f>$G98*$BJ98</f>
        <v>0.18000000000000002</v>
      </c>
      <c r="AF98" s="100">
        <f>$G98*$BJ98</f>
        <v>0.18000000000000002</v>
      </c>
      <c r="AG98" s="100">
        <f>$G98*$BJ98</f>
        <v>0.18000000000000002</v>
      </c>
      <c r="AH98" s="100">
        <f>$G98*$BJ98</f>
        <v>0.18000000000000002</v>
      </c>
      <c r="AI98" s="100">
        <f>$G98*$BJ98</f>
        <v>0.18000000000000002</v>
      </c>
      <c r="AJ98" s="100">
        <f>$G98*$BJ98</f>
        <v>0.18000000000000002</v>
      </c>
      <c r="AK98" s="100">
        <f>$G98*$BJ98</f>
        <v>0.18000000000000002</v>
      </c>
      <c r="AL98" s="100">
        <f>$G98*$BJ98</f>
        <v>0.18000000000000002</v>
      </c>
      <c r="AM98" s="100">
        <f>$G98*$BJ98</f>
        <v>0.18000000000000002</v>
      </c>
      <c r="AN98" s="100">
        <f t="shared" si="118"/>
        <v>2.1599999999999997</v>
      </c>
      <c r="AO98" s="100">
        <f>$G98*$BJ98</f>
        <v>0.18000000000000002</v>
      </c>
      <c r="AP98" s="100">
        <f>$G98*$BJ98</f>
        <v>0.18000000000000002</v>
      </c>
      <c r="AQ98" s="100">
        <f>$G98*$BJ98</f>
        <v>0.18000000000000002</v>
      </c>
      <c r="AR98" s="100">
        <f>$G98*$BJ98</f>
        <v>0.18000000000000002</v>
      </c>
      <c r="AS98" s="100">
        <f>$G98*$BJ98</f>
        <v>0.18000000000000002</v>
      </c>
      <c r="AT98" s="100">
        <f>$G98*$BJ98</f>
        <v>0.18000000000000002</v>
      </c>
      <c r="AU98" s="100">
        <f>$G98*$BJ98</f>
        <v>0.18000000000000002</v>
      </c>
      <c r="AV98" s="100">
        <f>$G98*$BJ98</f>
        <v>0.18000000000000002</v>
      </c>
      <c r="AW98" s="100">
        <f>$G98*$BJ98</f>
        <v>0.18000000000000002</v>
      </c>
      <c r="AX98" s="100">
        <f>$G98*$BJ98</f>
        <v>0.18000000000000002</v>
      </c>
      <c r="AY98" s="100">
        <f>$G98*$BJ98</f>
        <v>0.18000000000000002</v>
      </c>
      <c r="AZ98" s="100">
        <f>$G98*$BJ98</f>
        <v>0.18000000000000002</v>
      </c>
      <c r="BA98" s="116">
        <f>SUM(AO98:AZ98)</f>
        <v>2.1599999999999997</v>
      </c>
      <c r="BB98" s="100" t="s">
        <v>176</v>
      </c>
      <c r="BC98" s="100" t="s">
        <v>176</v>
      </c>
      <c r="BD98" s="100" t="s">
        <v>176</v>
      </c>
      <c r="BE98" s="100" t="s">
        <v>176</v>
      </c>
      <c r="BF98" s="100" t="s">
        <v>176</v>
      </c>
      <c r="BG98" s="100" t="s">
        <v>176</v>
      </c>
      <c r="BH98" s="100" t="s">
        <v>176</v>
      </c>
      <c r="BI98" s="116">
        <f t="shared" si="144"/>
        <v>0</v>
      </c>
      <c r="BJ98" s="83">
        <f t="shared" si="120"/>
        <v>8.3333333333333332E-3</v>
      </c>
      <c r="BK98" s="100">
        <f t="shared" ref="BK98:BK129" si="157">+H98+I98+J98+K98+L98+M98+N98+AA98+AN98+BA98+BI98</f>
        <v>21.6</v>
      </c>
      <c r="BL98" s="212"/>
    </row>
    <row r="99" spans="1:64" ht="12.75" customHeight="1" outlineLevel="1" x14ac:dyDescent="0.2">
      <c r="A99" s="9">
        <v>97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8">
        <f t="shared" si="121"/>
        <v>21.6</v>
      </c>
      <c r="H99" s="71">
        <f t="shared" si="122"/>
        <v>2.16</v>
      </c>
      <c r="I99" s="71">
        <f t="shared" si="123"/>
        <v>2.16</v>
      </c>
      <c r="J99" s="71">
        <f t="shared" si="124"/>
        <v>2.16</v>
      </c>
      <c r="K99" s="71">
        <f t="shared" si="125"/>
        <v>2.16</v>
      </c>
      <c r="L99" s="71">
        <f t="shared" si="126"/>
        <v>2.16</v>
      </c>
      <c r="M99" s="71">
        <f t="shared" si="127"/>
        <v>2.16</v>
      </c>
      <c r="N99" s="71">
        <f t="shared" si="128"/>
        <v>2.16</v>
      </c>
      <c r="O99" s="130">
        <f t="shared" si="145"/>
        <v>0.18000000000000002</v>
      </c>
      <c r="P99" s="130">
        <f t="shared" si="146"/>
        <v>0.18000000000000002</v>
      </c>
      <c r="Q99" s="130">
        <f t="shared" si="147"/>
        <v>0.18000000000000002</v>
      </c>
      <c r="R99" s="130">
        <f t="shared" si="148"/>
        <v>0.18000000000000002</v>
      </c>
      <c r="S99" s="130">
        <f t="shared" si="149"/>
        <v>0.18000000000000002</v>
      </c>
      <c r="T99" s="130">
        <f t="shared" si="150"/>
        <v>0.18000000000000002</v>
      </c>
      <c r="U99" s="130">
        <f t="shared" si="151"/>
        <v>0.18000000000000002</v>
      </c>
      <c r="V99" s="130">
        <f t="shared" si="152"/>
        <v>0.18000000000000002</v>
      </c>
      <c r="W99" s="130">
        <f t="shared" si="153"/>
        <v>0.18000000000000002</v>
      </c>
      <c r="X99" s="130">
        <f t="shared" si="154"/>
        <v>0.18000000000000002</v>
      </c>
      <c r="Y99" s="130">
        <f t="shared" si="155"/>
        <v>0.18000000000000002</v>
      </c>
      <c r="Z99" s="130">
        <f t="shared" si="156"/>
        <v>0.18000000000000002</v>
      </c>
      <c r="AA99" s="100">
        <f t="shared" si="141"/>
        <v>2.1599999999999997</v>
      </c>
      <c r="AB99" s="100">
        <f>$G99*$BJ99</f>
        <v>0.18000000000000002</v>
      </c>
      <c r="AC99" s="100">
        <f>$G99*$BJ99</f>
        <v>0.18000000000000002</v>
      </c>
      <c r="AD99" s="100">
        <f>$G99*$BJ99</f>
        <v>0.18000000000000002</v>
      </c>
      <c r="AE99" s="100">
        <f>$G99*$BJ99</f>
        <v>0.18000000000000002</v>
      </c>
      <c r="AF99" s="100">
        <f>$G99*$BJ99</f>
        <v>0.18000000000000002</v>
      </c>
      <c r="AG99" s="100">
        <f>$G99*$BJ99</f>
        <v>0.18000000000000002</v>
      </c>
      <c r="AH99" s="100">
        <f>$G99*$BJ99</f>
        <v>0.18000000000000002</v>
      </c>
      <c r="AI99" s="100">
        <f>$G99*$BJ99</f>
        <v>0.18000000000000002</v>
      </c>
      <c r="AJ99" s="100">
        <f>$G99*$BJ99</f>
        <v>0.18000000000000002</v>
      </c>
      <c r="AK99" s="100">
        <f>$G99*$BJ99</f>
        <v>0.18000000000000002</v>
      </c>
      <c r="AL99" s="100">
        <f>$G99*$BJ99</f>
        <v>0.18000000000000002</v>
      </c>
      <c r="AM99" s="100">
        <f>$G99*$BJ99</f>
        <v>0.18000000000000002</v>
      </c>
      <c r="AN99" s="100">
        <f t="shared" si="118"/>
        <v>2.1599999999999997</v>
      </c>
      <c r="AO99" s="100">
        <f>$G99*$BJ99</f>
        <v>0.18000000000000002</v>
      </c>
      <c r="AP99" s="100">
        <f>$G99*$BJ99</f>
        <v>0.18000000000000002</v>
      </c>
      <c r="AQ99" s="100">
        <f>$G99*$BJ99</f>
        <v>0.18000000000000002</v>
      </c>
      <c r="AR99" s="100">
        <f>$G99*$BJ99</f>
        <v>0.18000000000000002</v>
      </c>
      <c r="AS99" s="100">
        <f>$G99*$BJ99</f>
        <v>0.18000000000000002</v>
      </c>
      <c r="AT99" s="100">
        <f>$G99*$BJ99</f>
        <v>0.18000000000000002</v>
      </c>
      <c r="AU99" s="100">
        <f>$G99*$BJ99</f>
        <v>0.18000000000000002</v>
      </c>
      <c r="AV99" s="100">
        <f>$G99*$BJ99</f>
        <v>0.18000000000000002</v>
      </c>
      <c r="AW99" s="100">
        <f>$G99*$BJ99</f>
        <v>0.18000000000000002</v>
      </c>
      <c r="AX99" s="100">
        <f>$G99*$BJ99</f>
        <v>0.18000000000000002</v>
      </c>
      <c r="AY99" s="100">
        <f>$G99*$BJ99</f>
        <v>0.18000000000000002</v>
      </c>
      <c r="AZ99" s="100">
        <f>$G99*$BJ99</f>
        <v>0.18000000000000002</v>
      </c>
      <c r="BA99" s="116">
        <f t="shared" si="143"/>
        <v>2.1599999999999997</v>
      </c>
      <c r="BB99" s="100" t="s">
        <v>176</v>
      </c>
      <c r="BC99" s="100" t="s">
        <v>176</v>
      </c>
      <c r="BD99" s="100" t="s">
        <v>176</v>
      </c>
      <c r="BE99" s="100" t="s">
        <v>176</v>
      </c>
      <c r="BF99" s="100" t="s">
        <v>176</v>
      </c>
      <c r="BG99" s="100" t="s">
        <v>176</v>
      </c>
      <c r="BH99" s="100" t="s">
        <v>176</v>
      </c>
      <c r="BI99" s="116">
        <f t="shared" si="144"/>
        <v>0</v>
      </c>
      <c r="BJ99" s="83">
        <f t="shared" si="120"/>
        <v>8.3333333333333332E-3</v>
      </c>
      <c r="BK99" s="100">
        <f t="shared" si="157"/>
        <v>21.6</v>
      </c>
      <c r="BL99" s="212"/>
    </row>
    <row r="100" spans="1:64" ht="12.75" customHeight="1" outlineLevel="1" x14ac:dyDescent="0.2">
      <c r="A100" s="9">
        <v>98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8">
        <f t="shared" si="121"/>
        <v>21.6</v>
      </c>
      <c r="H100" s="71">
        <f t="shared" si="122"/>
        <v>2.16</v>
      </c>
      <c r="I100" s="71">
        <f t="shared" si="123"/>
        <v>2.16</v>
      </c>
      <c r="J100" s="71">
        <f t="shared" si="124"/>
        <v>2.16</v>
      </c>
      <c r="K100" s="71">
        <f t="shared" si="125"/>
        <v>2.16</v>
      </c>
      <c r="L100" s="71">
        <f t="shared" si="126"/>
        <v>2.16</v>
      </c>
      <c r="M100" s="71">
        <f t="shared" si="127"/>
        <v>2.16</v>
      </c>
      <c r="N100" s="71">
        <f t="shared" si="128"/>
        <v>2.16</v>
      </c>
      <c r="O100" s="130">
        <f t="shared" si="145"/>
        <v>0.18000000000000002</v>
      </c>
      <c r="P100" s="130">
        <f t="shared" si="146"/>
        <v>0.18000000000000002</v>
      </c>
      <c r="Q100" s="130">
        <f t="shared" si="147"/>
        <v>0.18000000000000002</v>
      </c>
      <c r="R100" s="130">
        <f t="shared" si="148"/>
        <v>0.18000000000000002</v>
      </c>
      <c r="S100" s="130">
        <f t="shared" si="149"/>
        <v>0.18000000000000002</v>
      </c>
      <c r="T100" s="130">
        <f t="shared" si="150"/>
        <v>0.18000000000000002</v>
      </c>
      <c r="U100" s="130">
        <f t="shared" si="151"/>
        <v>0.18000000000000002</v>
      </c>
      <c r="V100" s="130">
        <f t="shared" si="152"/>
        <v>0.18000000000000002</v>
      </c>
      <c r="W100" s="130">
        <f t="shared" si="153"/>
        <v>0.18000000000000002</v>
      </c>
      <c r="X100" s="130">
        <f t="shared" si="154"/>
        <v>0.18000000000000002</v>
      </c>
      <c r="Y100" s="130">
        <f t="shared" si="155"/>
        <v>0.18000000000000002</v>
      </c>
      <c r="Z100" s="130">
        <f t="shared" si="156"/>
        <v>0.18000000000000002</v>
      </c>
      <c r="AA100" s="100">
        <f t="shared" si="141"/>
        <v>2.1599999999999997</v>
      </c>
      <c r="AB100" s="100">
        <f>$G100*$BJ100</f>
        <v>0.18000000000000002</v>
      </c>
      <c r="AC100" s="100">
        <f>$G100*$BJ100</f>
        <v>0.18000000000000002</v>
      </c>
      <c r="AD100" s="100">
        <f>$G100*$BJ100</f>
        <v>0.18000000000000002</v>
      </c>
      <c r="AE100" s="100">
        <f>$G100*$BJ100</f>
        <v>0.18000000000000002</v>
      </c>
      <c r="AF100" s="100">
        <f>$G100*$BJ100</f>
        <v>0.18000000000000002</v>
      </c>
      <c r="AG100" s="100">
        <f>$G100*$BJ100</f>
        <v>0.18000000000000002</v>
      </c>
      <c r="AH100" s="100">
        <f>$G100*$BJ100</f>
        <v>0.18000000000000002</v>
      </c>
      <c r="AI100" s="100">
        <f>$G100*$BJ100</f>
        <v>0.18000000000000002</v>
      </c>
      <c r="AJ100" s="100">
        <f>$G100*$BJ100</f>
        <v>0.18000000000000002</v>
      </c>
      <c r="AK100" s="100">
        <f>$G100*$BJ100</f>
        <v>0.18000000000000002</v>
      </c>
      <c r="AL100" s="100">
        <f>$G100*$BJ100</f>
        <v>0.18000000000000002</v>
      </c>
      <c r="AM100" s="100">
        <f>$G100*$BJ100</f>
        <v>0.18000000000000002</v>
      </c>
      <c r="AN100" s="100">
        <f t="shared" si="118"/>
        <v>2.1599999999999997</v>
      </c>
      <c r="AO100" s="100">
        <f>$G100*$BJ100</f>
        <v>0.18000000000000002</v>
      </c>
      <c r="AP100" s="100">
        <f>$G100*$BJ100</f>
        <v>0.18000000000000002</v>
      </c>
      <c r="AQ100" s="100">
        <f>$G100*$BJ100</f>
        <v>0.18000000000000002</v>
      </c>
      <c r="AR100" s="100">
        <f>$G100*$BJ100</f>
        <v>0.18000000000000002</v>
      </c>
      <c r="AS100" s="100">
        <f>$G100*$BJ100</f>
        <v>0.18000000000000002</v>
      </c>
      <c r="AT100" s="100">
        <f>$G100*$BJ100</f>
        <v>0.18000000000000002</v>
      </c>
      <c r="AU100" s="100">
        <f>$G100*$BJ100</f>
        <v>0.18000000000000002</v>
      </c>
      <c r="AV100" s="100">
        <f>$G100*$BJ100</f>
        <v>0.18000000000000002</v>
      </c>
      <c r="AW100" s="100">
        <f>$G100*$BJ100</f>
        <v>0.18000000000000002</v>
      </c>
      <c r="AX100" s="100">
        <f>$G100*$BJ100</f>
        <v>0.18000000000000002</v>
      </c>
      <c r="AY100" s="100">
        <f>$G100*$BJ100</f>
        <v>0.18000000000000002</v>
      </c>
      <c r="AZ100" s="100">
        <f>$G100*$BJ100</f>
        <v>0.18000000000000002</v>
      </c>
      <c r="BA100" s="116">
        <f t="shared" si="143"/>
        <v>2.1599999999999997</v>
      </c>
      <c r="BB100" s="100" t="s">
        <v>176</v>
      </c>
      <c r="BC100" s="100" t="s">
        <v>176</v>
      </c>
      <c r="BD100" s="100" t="s">
        <v>176</v>
      </c>
      <c r="BE100" s="100" t="s">
        <v>176</v>
      </c>
      <c r="BF100" s="100" t="s">
        <v>176</v>
      </c>
      <c r="BG100" s="100" t="s">
        <v>176</v>
      </c>
      <c r="BH100" s="100" t="s">
        <v>176</v>
      </c>
      <c r="BI100" s="116">
        <f t="shared" si="144"/>
        <v>0</v>
      </c>
      <c r="BJ100" s="83">
        <f t="shared" si="120"/>
        <v>8.3333333333333332E-3</v>
      </c>
      <c r="BK100" s="100">
        <f t="shared" si="157"/>
        <v>21.6</v>
      </c>
      <c r="BL100" s="212"/>
    </row>
    <row r="101" spans="1:64" ht="12.75" customHeight="1" outlineLevel="1" x14ac:dyDescent="0.2">
      <c r="A101" s="9">
        <v>99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8">
        <f t="shared" si="121"/>
        <v>21.6</v>
      </c>
      <c r="H101" s="71">
        <f t="shared" si="122"/>
        <v>2.16</v>
      </c>
      <c r="I101" s="71">
        <f t="shared" si="123"/>
        <v>2.16</v>
      </c>
      <c r="J101" s="71">
        <f t="shared" si="124"/>
        <v>2.16</v>
      </c>
      <c r="K101" s="71">
        <f t="shared" si="125"/>
        <v>2.16</v>
      </c>
      <c r="L101" s="71">
        <f t="shared" si="126"/>
        <v>2.16</v>
      </c>
      <c r="M101" s="71">
        <f t="shared" si="127"/>
        <v>2.16</v>
      </c>
      <c r="N101" s="71">
        <f t="shared" si="128"/>
        <v>2.16</v>
      </c>
      <c r="O101" s="130">
        <f t="shared" si="145"/>
        <v>0.18000000000000002</v>
      </c>
      <c r="P101" s="130">
        <f t="shared" si="146"/>
        <v>0.18000000000000002</v>
      </c>
      <c r="Q101" s="130">
        <f t="shared" si="147"/>
        <v>0.18000000000000002</v>
      </c>
      <c r="R101" s="130">
        <f t="shared" si="148"/>
        <v>0.18000000000000002</v>
      </c>
      <c r="S101" s="130">
        <f t="shared" si="149"/>
        <v>0.18000000000000002</v>
      </c>
      <c r="T101" s="130">
        <f t="shared" si="150"/>
        <v>0.18000000000000002</v>
      </c>
      <c r="U101" s="130">
        <f t="shared" si="151"/>
        <v>0.18000000000000002</v>
      </c>
      <c r="V101" s="130">
        <f t="shared" si="152"/>
        <v>0.18000000000000002</v>
      </c>
      <c r="W101" s="130">
        <f t="shared" si="153"/>
        <v>0.18000000000000002</v>
      </c>
      <c r="X101" s="130">
        <f t="shared" si="154"/>
        <v>0.18000000000000002</v>
      </c>
      <c r="Y101" s="130">
        <f t="shared" si="155"/>
        <v>0.18000000000000002</v>
      </c>
      <c r="Z101" s="130">
        <f t="shared" si="156"/>
        <v>0.18000000000000002</v>
      </c>
      <c r="AA101" s="100">
        <f t="shared" si="141"/>
        <v>2.1599999999999997</v>
      </c>
      <c r="AB101" s="100">
        <f>$G101*$BJ101</f>
        <v>0.18000000000000002</v>
      </c>
      <c r="AC101" s="100">
        <f>$G101*$BJ101</f>
        <v>0.18000000000000002</v>
      </c>
      <c r="AD101" s="100">
        <f>$G101*$BJ101</f>
        <v>0.18000000000000002</v>
      </c>
      <c r="AE101" s="100">
        <f>$G101*$BJ101</f>
        <v>0.18000000000000002</v>
      </c>
      <c r="AF101" s="100">
        <f>$G101*$BJ101</f>
        <v>0.18000000000000002</v>
      </c>
      <c r="AG101" s="100">
        <f>$G101*$BJ101</f>
        <v>0.18000000000000002</v>
      </c>
      <c r="AH101" s="100">
        <f>$G101*$BJ101</f>
        <v>0.18000000000000002</v>
      </c>
      <c r="AI101" s="100">
        <f>$G101*$BJ101</f>
        <v>0.18000000000000002</v>
      </c>
      <c r="AJ101" s="100">
        <f>$G101*$BJ101</f>
        <v>0.18000000000000002</v>
      </c>
      <c r="AK101" s="100">
        <f>$G101*$BJ101</f>
        <v>0.18000000000000002</v>
      </c>
      <c r="AL101" s="100">
        <f>$G101*$BJ101</f>
        <v>0.18000000000000002</v>
      </c>
      <c r="AM101" s="100">
        <f>$G101*$BJ101</f>
        <v>0.18000000000000002</v>
      </c>
      <c r="AN101" s="100">
        <f t="shared" si="118"/>
        <v>2.1599999999999997</v>
      </c>
      <c r="AO101" s="100">
        <f>$G101*$BJ101</f>
        <v>0.18000000000000002</v>
      </c>
      <c r="AP101" s="100">
        <f>$G101*$BJ101</f>
        <v>0.18000000000000002</v>
      </c>
      <c r="AQ101" s="100">
        <f>$G101*$BJ101</f>
        <v>0.18000000000000002</v>
      </c>
      <c r="AR101" s="100">
        <f>$G101*$BJ101</f>
        <v>0.18000000000000002</v>
      </c>
      <c r="AS101" s="100">
        <f>$G101*$BJ101</f>
        <v>0.18000000000000002</v>
      </c>
      <c r="AT101" s="100">
        <f>$G101*$BJ101</f>
        <v>0.18000000000000002</v>
      </c>
      <c r="AU101" s="100">
        <f>$G101*$BJ101</f>
        <v>0.18000000000000002</v>
      </c>
      <c r="AV101" s="100">
        <f>$G101*$BJ101</f>
        <v>0.18000000000000002</v>
      </c>
      <c r="AW101" s="100">
        <f>$G101*$BJ101</f>
        <v>0.18000000000000002</v>
      </c>
      <c r="AX101" s="100">
        <f>$G101*$BJ101</f>
        <v>0.18000000000000002</v>
      </c>
      <c r="AY101" s="100">
        <f>$G101*$BJ101</f>
        <v>0.18000000000000002</v>
      </c>
      <c r="AZ101" s="100">
        <f>$G101*$BJ101</f>
        <v>0.18000000000000002</v>
      </c>
      <c r="BA101" s="116">
        <f t="shared" si="143"/>
        <v>2.1599999999999997</v>
      </c>
      <c r="BB101" s="100" t="s">
        <v>176</v>
      </c>
      <c r="BC101" s="100" t="s">
        <v>176</v>
      </c>
      <c r="BD101" s="100" t="s">
        <v>176</v>
      </c>
      <c r="BE101" s="100" t="s">
        <v>176</v>
      </c>
      <c r="BF101" s="100" t="s">
        <v>176</v>
      </c>
      <c r="BG101" s="100" t="s">
        <v>176</v>
      </c>
      <c r="BH101" s="100" t="s">
        <v>176</v>
      </c>
      <c r="BI101" s="116">
        <f t="shared" si="144"/>
        <v>0</v>
      </c>
      <c r="BJ101" s="83">
        <f t="shared" si="120"/>
        <v>8.3333333333333332E-3</v>
      </c>
      <c r="BK101" s="100">
        <f t="shared" si="157"/>
        <v>21.6</v>
      </c>
      <c r="BL101" s="212"/>
    </row>
    <row r="102" spans="1:64" ht="12.75" customHeight="1" outlineLevel="1" x14ac:dyDescent="0.2">
      <c r="A102" s="9">
        <v>100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8">
        <f t="shared" si="121"/>
        <v>21.6</v>
      </c>
      <c r="H102" s="71">
        <f t="shared" si="122"/>
        <v>2.16</v>
      </c>
      <c r="I102" s="71">
        <f t="shared" si="123"/>
        <v>2.16</v>
      </c>
      <c r="J102" s="71">
        <f t="shared" si="124"/>
        <v>2.16</v>
      </c>
      <c r="K102" s="71">
        <f t="shared" si="125"/>
        <v>2.16</v>
      </c>
      <c r="L102" s="71">
        <f t="shared" si="126"/>
        <v>2.16</v>
      </c>
      <c r="M102" s="71">
        <f t="shared" si="127"/>
        <v>2.16</v>
      </c>
      <c r="N102" s="71">
        <f t="shared" si="128"/>
        <v>2.16</v>
      </c>
      <c r="O102" s="130">
        <f t="shared" si="145"/>
        <v>0.18000000000000002</v>
      </c>
      <c r="P102" s="130">
        <f t="shared" si="146"/>
        <v>0.18000000000000002</v>
      </c>
      <c r="Q102" s="130">
        <f t="shared" si="147"/>
        <v>0.18000000000000002</v>
      </c>
      <c r="R102" s="130">
        <f t="shared" si="148"/>
        <v>0.18000000000000002</v>
      </c>
      <c r="S102" s="130">
        <f t="shared" si="149"/>
        <v>0.18000000000000002</v>
      </c>
      <c r="T102" s="130">
        <f t="shared" si="150"/>
        <v>0.18000000000000002</v>
      </c>
      <c r="U102" s="130">
        <f t="shared" si="151"/>
        <v>0.18000000000000002</v>
      </c>
      <c r="V102" s="130">
        <f t="shared" si="152"/>
        <v>0.18000000000000002</v>
      </c>
      <c r="W102" s="130">
        <f t="shared" si="153"/>
        <v>0.18000000000000002</v>
      </c>
      <c r="X102" s="130">
        <f t="shared" si="154"/>
        <v>0.18000000000000002</v>
      </c>
      <c r="Y102" s="130">
        <f t="shared" si="155"/>
        <v>0.18000000000000002</v>
      </c>
      <c r="Z102" s="130">
        <f t="shared" si="156"/>
        <v>0.18000000000000002</v>
      </c>
      <c r="AA102" s="100">
        <f t="shared" si="141"/>
        <v>2.1599999999999997</v>
      </c>
      <c r="AB102" s="100">
        <f>$G102*$BJ102</f>
        <v>0.18000000000000002</v>
      </c>
      <c r="AC102" s="100">
        <f>$G102*$BJ102</f>
        <v>0.18000000000000002</v>
      </c>
      <c r="AD102" s="100">
        <f>$G102*$BJ102</f>
        <v>0.18000000000000002</v>
      </c>
      <c r="AE102" s="100">
        <f>$G102*$BJ102</f>
        <v>0.18000000000000002</v>
      </c>
      <c r="AF102" s="100">
        <f>$G102*$BJ102</f>
        <v>0.18000000000000002</v>
      </c>
      <c r="AG102" s="100">
        <f>$G102*$BJ102</f>
        <v>0.18000000000000002</v>
      </c>
      <c r="AH102" s="100">
        <f>$G102*$BJ102</f>
        <v>0.18000000000000002</v>
      </c>
      <c r="AI102" s="100">
        <f>$G102*$BJ102</f>
        <v>0.18000000000000002</v>
      </c>
      <c r="AJ102" s="100">
        <f>$G102*$BJ102</f>
        <v>0.18000000000000002</v>
      </c>
      <c r="AK102" s="100">
        <f>$G102*$BJ102</f>
        <v>0.18000000000000002</v>
      </c>
      <c r="AL102" s="100">
        <f>$G102*$BJ102</f>
        <v>0.18000000000000002</v>
      </c>
      <c r="AM102" s="100">
        <f>$G102*$BJ102</f>
        <v>0.18000000000000002</v>
      </c>
      <c r="AN102" s="100">
        <f t="shared" si="118"/>
        <v>2.1599999999999997</v>
      </c>
      <c r="AO102" s="100">
        <f>$G102*$BJ102</f>
        <v>0.18000000000000002</v>
      </c>
      <c r="AP102" s="100">
        <f>$G102*$BJ102</f>
        <v>0.18000000000000002</v>
      </c>
      <c r="AQ102" s="100">
        <f>$G102*$BJ102</f>
        <v>0.18000000000000002</v>
      </c>
      <c r="AR102" s="100">
        <f>$G102*$BJ102</f>
        <v>0.18000000000000002</v>
      </c>
      <c r="AS102" s="100">
        <f>$G102*$BJ102</f>
        <v>0.18000000000000002</v>
      </c>
      <c r="AT102" s="100">
        <f>$G102*$BJ102</f>
        <v>0.18000000000000002</v>
      </c>
      <c r="AU102" s="100">
        <f>$G102*$BJ102</f>
        <v>0.18000000000000002</v>
      </c>
      <c r="AV102" s="100">
        <f>$G102*$BJ102</f>
        <v>0.18000000000000002</v>
      </c>
      <c r="AW102" s="100">
        <f>$G102*$BJ102</f>
        <v>0.18000000000000002</v>
      </c>
      <c r="AX102" s="100">
        <f>$G102*$BJ102</f>
        <v>0.18000000000000002</v>
      </c>
      <c r="AY102" s="100">
        <f>$G102*$BJ102</f>
        <v>0.18000000000000002</v>
      </c>
      <c r="AZ102" s="100">
        <f>$G102*$BJ102</f>
        <v>0.18000000000000002</v>
      </c>
      <c r="BA102" s="116">
        <f t="shared" si="143"/>
        <v>2.1599999999999997</v>
      </c>
      <c r="BB102" s="100" t="s">
        <v>176</v>
      </c>
      <c r="BC102" s="100" t="s">
        <v>176</v>
      </c>
      <c r="BD102" s="100" t="s">
        <v>176</v>
      </c>
      <c r="BE102" s="100" t="s">
        <v>176</v>
      </c>
      <c r="BF102" s="100" t="s">
        <v>176</v>
      </c>
      <c r="BG102" s="100" t="s">
        <v>176</v>
      </c>
      <c r="BH102" s="100" t="s">
        <v>176</v>
      </c>
      <c r="BI102" s="116">
        <f t="shared" si="144"/>
        <v>0</v>
      </c>
      <c r="BJ102" s="83">
        <f t="shared" si="120"/>
        <v>8.3333333333333332E-3</v>
      </c>
      <c r="BK102" s="100">
        <f t="shared" si="157"/>
        <v>21.6</v>
      </c>
      <c r="BL102" s="212"/>
    </row>
    <row r="103" spans="1:64" ht="12.75" customHeight="1" outlineLevel="1" x14ac:dyDescent="0.2">
      <c r="A103" s="9">
        <v>101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8">
        <f t="shared" si="121"/>
        <v>21.6</v>
      </c>
      <c r="H103" s="71">
        <f t="shared" si="122"/>
        <v>2.16</v>
      </c>
      <c r="I103" s="71">
        <f t="shared" si="123"/>
        <v>2.16</v>
      </c>
      <c r="J103" s="71">
        <f t="shared" si="124"/>
        <v>2.16</v>
      </c>
      <c r="K103" s="71">
        <f t="shared" si="125"/>
        <v>2.16</v>
      </c>
      <c r="L103" s="71">
        <f t="shared" si="126"/>
        <v>2.16</v>
      </c>
      <c r="M103" s="71">
        <f t="shared" si="127"/>
        <v>2.16</v>
      </c>
      <c r="N103" s="71">
        <f t="shared" si="128"/>
        <v>2.16</v>
      </c>
      <c r="O103" s="130">
        <f t="shared" si="145"/>
        <v>0.18000000000000002</v>
      </c>
      <c r="P103" s="130">
        <f t="shared" si="146"/>
        <v>0.18000000000000002</v>
      </c>
      <c r="Q103" s="130">
        <f t="shared" si="147"/>
        <v>0.18000000000000002</v>
      </c>
      <c r="R103" s="130">
        <f t="shared" si="148"/>
        <v>0.18000000000000002</v>
      </c>
      <c r="S103" s="130">
        <f t="shared" si="149"/>
        <v>0.18000000000000002</v>
      </c>
      <c r="T103" s="130">
        <f t="shared" si="150"/>
        <v>0.18000000000000002</v>
      </c>
      <c r="U103" s="130">
        <f t="shared" si="151"/>
        <v>0.18000000000000002</v>
      </c>
      <c r="V103" s="130">
        <f t="shared" si="152"/>
        <v>0.18000000000000002</v>
      </c>
      <c r="W103" s="130">
        <f t="shared" si="153"/>
        <v>0.18000000000000002</v>
      </c>
      <c r="X103" s="130">
        <f t="shared" si="154"/>
        <v>0.18000000000000002</v>
      </c>
      <c r="Y103" s="130">
        <f t="shared" si="155"/>
        <v>0.18000000000000002</v>
      </c>
      <c r="Z103" s="130">
        <f t="shared" si="156"/>
        <v>0.18000000000000002</v>
      </c>
      <c r="AA103" s="100">
        <f t="shared" si="141"/>
        <v>2.1599999999999997</v>
      </c>
      <c r="AB103" s="100">
        <f>$G103*$BJ103</f>
        <v>0.18000000000000002</v>
      </c>
      <c r="AC103" s="100">
        <f>$G103*$BJ103</f>
        <v>0.18000000000000002</v>
      </c>
      <c r="AD103" s="100">
        <f>$G103*$BJ103</f>
        <v>0.18000000000000002</v>
      </c>
      <c r="AE103" s="100">
        <f>$G103*$BJ103</f>
        <v>0.18000000000000002</v>
      </c>
      <c r="AF103" s="100">
        <f>$G103*$BJ103</f>
        <v>0.18000000000000002</v>
      </c>
      <c r="AG103" s="100">
        <f>$G103*$BJ103</f>
        <v>0.18000000000000002</v>
      </c>
      <c r="AH103" s="100">
        <f>$G103*$BJ103</f>
        <v>0.18000000000000002</v>
      </c>
      <c r="AI103" s="100">
        <f>$G103*$BJ103</f>
        <v>0.18000000000000002</v>
      </c>
      <c r="AJ103" s="100">
        <f>$G103*$BJ103</f>
        <v>0.18000000000000002</v>
      </c>
      <c r="AK103" s="100">
        <f>$G103*$BJ103</f>
        <v>0.18000000000000002</v>
      </c>
      <c r="AL103" s="100">
        <f>$G103*$BJ103</f>
        <v>0.18000000000000002</v>
      </c>
      <c r="AM103" s="100">
        <f>$G103*$BJ103</f>
        <v>0.18000000000000002</v>
      </c>
      <c r="AN103" s="100">
        <f t="shared" si="118"/>
        <v>2.1599999999999997</v>
      </c>
      <c r="AO103" s="100">
        <f>$G103*$BJ103</f>
        <v>0.18000000000000002</v>
      </c>
      <c r="AP103" s="100">
        <f>$G103*$BJ103</f>
        <v>0.18000000000000002</v>
      </c>
      <c r="AQ103" s="100">
        <f>$G103*$BJ103</f>
        <v>0.18000000000000002</v>
      </c>
      <c r="AR103" s="100">
        <f>$G103*$BJ103</f>
        <v>0.18000000000000002</v>
      </c>
      <c r="AS103" s="100">
        <f>$G103*$BJ103</f>
        <v>0.18000000000000002</v>
      </c>
      <c r="AT103" s="100">
        <f>$G103*$BJ103</f>
        <v>0.18000000000000002</v>
      </c>
      <c r="AU103" s="100">
        <f>$G103*$BJ103</f>
        <v>0.18000000000000002</v>
      </c>
      <c r="AV103" s="100">
        <f>$G103*$BJ103</f>
        <v>0.18000000000000002</v>
      </c>
      <c r="AW103" s="100">
        <f>$G103*$BJ103</f>
        <v>0.18000000000000002</v>
      </c>
      <c r="AX103" s="100">
        <f>$G103*$BJ103</f>
        <v>0.18000000000000002</v>
      </c>
      <c r="AY103" s="100">
        <f>$G103*$BJ103</f>
        <v>0.18000000000000002</v>
      </c>
      <c r="AZ103" s="100">
        <f>$G103*$BJ103</f>
        <v>0.18000000000000002</v>
      </c>
      <c r="BA103" s="116">
        <f t="shared" si="143"/>
        <v>2.1599999999999997</v>
      </c>
      <c r="BB103" s="100" t="s">
        <v>176</v>
      </c>
      <c r="BC103" s="100" t="s">
        <v>176</v>
      </c>
      <c r="BD103" s="100" t="s">
        <v>176</v>
      </c>
      <c r="BE103" s="100" t="s">
        <v>176</v>
      </c>
      <c r="BF103" s="100" t="s">
        <v>176</v>
      </c>
      <c r="BG103" s="100" t="s">
        <v>176</v>
      </c>
      <c r="BH103" s="100" t="s">
        <v>176</v>
      </c>
      <c r="BI103" s="116">
        <f t="shared" si="144"/>
        <v>0</v>
      </c>
      <c r="BJ103" s="83">
        <f t="shared" si="120"/>
        <v>8.3333333333333332E-3</v>
      </c>
      <c r="BK103" s="100">
        <f t="shared" si="157"/>
        <v>21.6</v>
      </c>
      <c r="BL103" s="212"/>
    </row>
    <row r="104" spans="1:64" ht="12.75" customHeight="1" outlineLevel="1" x14ac:dyDescent="0.2">
      <c r="A104" s="9">
        <v>102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8">
        <f t="shared" si="121"/>
        <v>21.6</v>
      </c>
      <c r="H104" s="71">
        <f t="shared" si="122"/>
        <v>2.16</v>
      </c>
      <c r="I104" s="71">
        <f t="shared" si="123"/>
        <v>2.16</v>
      </c>
      <c r="J104" s="71">
        <f t="shared" si="124"/>
        <v>2.16</v>
      </c>
      <c r="K104" s="71">
        <f t="shared" si="125"/>
        <v>2.16</v>
      </c>
      <c r="L104" s="71">
        <f t="shared" si="126"/>
        <v>2.16</v>
      </c>
      <c r="M104" s="71">
        <f t="shared" si="127"/>
        <v>2.16</v>
      </c>
      <c r="N104" s="71">
        <f t="shared" si="128"/>
        <v>2.16</v>
      </c>
      <c r="O104" s="130">
        <f t="shared" si="145"/>
        <v>0.18000000000000002</v>
      </c>
      <c r="P104" s="130">
        <f t="shared" si="146"/>
        <v>0.18000000000000002</v>
      </c>
      <c r="Q104" s="130">
        <f t="shared" si="147"/>
        <v>0.18000000000000002</v>
      </c>
      <c r="R104" s="130">
        <f t="shared" si="148"/>
        <v>0.18000000000000002</v>
      </c>
      <c r="S104" s="130">
        <f t="shared" si="149"/>
        <v>0.18000000000000002</v>
      </c>
      <c r="T104" s="130">
        <f t="shared" si="150"/>
        <v>0.18000000000000002</v>
      </c>
      <c r="U104" s="130">
        <f t="shared" si="151"/>
        <v>0.18000000000000002</v>
      </c>
      <c r="V104" s="130">
        <f t="shared" si="152"/>
        <v>0.18000000000000002</v>
      </c>
      <c r="W104" s="130">
        <f t="shared" si="153"/>
        <v>0.18000000000000002</v>
      </c>
      <c r="X104" s="130">
        <f t="shared" si="154"/>
        <v>0.18000000000000002</v>
      </c>
      <c r="Y104" s="130">
        <f t="shared" si="155"/>
        <v>0.18000000000000002</v>
      </c>
      <c r="Z104" s="130">
        <f t="shared" si="156"/>
        <v>0.18000000000000002</v>
      </c>
      <c r="AA104" s="100">
        <f t="shared" si="141"/>
        <v>2.1599999999999997</v>
      </c>
      <c r="AB104" s="100">
        <f>$G104*$BJ104</f>
        <v>0.18000000000000002</v>
      </c>
      <c r="AC104" s="100">
        <f>$G104*$BJ104</f>
        <v>0.18000000000000002</v>
      </c>
      <c r="AD104" s="100">
        <f>$G104*$BJ104</f>
        <v>0.18000000000000002</v>
      </c>
      <c r="AE104" s="100">
        <f>$G104*$BJ104</f>
        <v>0.18000000000000002</v>
      </c>
      <c r="AF104" s="100">
        <f>$G104*$BJ104</f>
        <v>0.18000000000000002</v>
      </c>
      <c r="AG104" s="100">
        <f>$G104*$BJ104</f>
        <v>0.18000000000000002</v>
      </c>
      <c r="AH104" s="100">
        <f>$G104*$BJ104</f>
        <v>0.18000000000000002</v>
      </c>
      <c r="AI104" s="100">
        <f>$G104*$BJ104</f>
        <v>0.18000000000000002</v>
      </c>
      <c r="AJ104" s="100">
        <f>$G104*$BJ104</f>
        <v>0.18000000000000002</v>
      </c>
      <c r="AK104" s="100">
        <f>$G104*$BJ104</f>
        <v>0.18000000000000002</v>
      </c>
      <c r="AL104" s="100">
        <f>$G104*$BJ104</f>
        <v>0.18000000000000002</v>
      </c>
      <c r="AM104" s="100">
        <f>$G104*$BJ104</f>
        <v>0.18000000000000002</v>
      </c>
      <c r="AN104" s="100">
        <f t="shared" si="118"/>
        <v>2.1599999999999997</v>
      </c>
      <c r="AO104" s="100">
        <f>$G104*$BJ104</f>
        <v>0.18000000000000002</v>
      </c>
      <c r="AP104" s="100">
        <f>$G104*$BJ104</f>
        <v>0.18000000000000002</v>
      </c>
      <c r="AQ104" s="100">
        <f>$G104*$BJ104</f>
        <v>0.18000000000000002</v>
      </c>
      <c r="AR104" s="100">
        <f>$G104*$BJ104</f>
        <v>0.18000000000000002</v>
      </c>
      <c r="AS104" s="100">
        <f>$G104*$BJ104</f>
        <v>0.18000000000000002</v>
      </c>
      <c r="AT104" s="100">
        <f>$G104*$BJ104</f>
        <v>0.18000000000000002</v>
      </c>
      <c r="AU104" s="100">
        <f>$G104*$BJ104</f>
        <v>0.18000000000000002</v>
      </c>
      <c r="AV104" s="100">
        <f>$G104*$BJ104</f>
        <v>0.18000000000000002</v>
      </c>
      <c r="AW104" s="100">
        <f>$G104*$BJ104</f>
        <v>0.18000000000000002</v>
      </c>
      <c r="AX104" s="100">
        <f>$G104*$BJ104</f>
        <v>0.18000000000000002</v>
      </c>
      <c r="AY104" s="100">
        <f>$G104*$BJ104</f>
        <v>0.18000000000000002</v>
      </c>
      <c r="AZ104" s="100">
        <f>$G104*$BJ104</f>
        <v>0.18000000000000002</v>
      </c>
      <c r="BA104" s="116">
        <f t="shared" si="143"/>
        <v>2.1599999999999997</v>
      </c>
      <c r="BB104" s="100" t="s">
        <v>176</v>
      </c>
      <c r="BC104" s="100" t="s">
        <v>176</v>
      </c>
      <c r="BD104" s="100" t="s">
        <v>176</v>
      </c>
      <c r="BE104" s="100" t="s">
        <v>176</v>
      </c>
      <c r="BF104" s="100" t="s">
        <v>176</v>
      </c>
      <c r="BG104" s="100" t="s">
        <v>176</v>
      </c>
      <c r="BH104" s="100" t="s">
        <v>176</v>
      </c>
      <c r="BI104" s="116">
        <f t="shared" si="144"/>
        <v>0</v>
      </c>
      <c r="BJ104" s="83">
        <f t="shared" si="120"/>
        <v>8.3333333333333332E-3</v>
      </c>
      <c r="BK104" s="100">
        <f t="shared" si="157"/>
        <v>21.6</v>
      </c>
      <c r="BL104" s="212"/>
    </row>
    <row r="105" spans="1:64" ht="12.75" customHeight="1" outlineLevel="1" x14ac:dyDescent="0.2">
      <c r="A105" s="9">
        <v>103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8">
        <f t="shared" si="121"/>
        <v>21.6</v>
      </c>
      <c r="H105" s="71">
        <f t="shared" si="122"/>
        <v>2.16</v>
      </c>
      <c r="I105" s="71">
        <f t="shared" si="123"/>
        <v>2.16</v>
      </c>
      <c r="J105" s="71">
        <f t="shared" si="124"/>
        <v>2.16</v>
      </c>
      <c r="K105" s="71">
        <f t="shared" si="125"/>
        <v>2.16</v>
      </c>
      <c r="L105" s="71">
        <f t="shared" si="126"/>
        <v>2.16</v>
      </c>
      <c r="M105" s="71">
        <f t="shared" si="127"/>
        <v>2.16</v>
      </c>
      <c r="N105" s="71">
        <f t="shared" si="128"/>
        <v>2.16</v>
      </c>
      <c r="O105" s="130">
        <f t="shared" si="145"/>
        <v>0.18000000000000002</v>
      </c>
      <c r="P105" s="130">
        <f t="shared" si="146"/>
        <v>0.18000000000000002</v>
      </c>
      <c r="Q105" s="130">
        <f t="shared" si="147"/>
        <v>0.18000000000000002</v>
      </c>
      <c r="R105" s="130">
        <f t="shared" si="148"/>
        <v>0.18000000000000002</v>
      </c>
      <c r="S105" s="130">
        <f t="shared" si="149"/>
        <v>0.18000000000000002</v>
      </c>
      <c r="T105" s="130">
        <f t="shared" si="150"/>
        <v>0.18000000000000002</v>
      </c>
      <c r="U105" s="130">
        <f t="shared" si="151"/>
        <v>0.18000000000000002</v>
      </c>
      <c r="V105" s="130">
        <f t="shared" si="152"/>
        <v>0.18000000000000002</v>
      </c>
      <c r="W105" s="130">
        <f t="shared" si="153"/>
        <v>0.18000000000000002</v>
      </c>
      <c r="X105" s="130">
        <f t="shared" si="154"/>
        <v>0.18000000000000002</v>
      </c>
      <c r="Y105" s="130">
        <f t="shared" si="155"/>
        <v>0.18000000000000002</v>
      </c>
      <c r="Z105" s="130">
        <f t="shared" si="156"/>
        <v>0.18000000000000002</v>
      </c>
      <c r="AA105" s="100">
        <f t="shared" si="141"/>
        <v>2.1599999999999997</v>
      </c>
      <c r="AB105" s="100">
        <f>$G105*$BJ105</f>
        <v>0.18000000000000002</v>
      </c>
      <c r="AC105" s="100">
        <f>$G105*$BJ105</f>
        <v>0.18000000000000002</v>
      </c>
      <c r="AD105" s="100">
        <f>$G105*$BJ105</f>
        <v>0.18000000000000002</v>
      </c>
      <c r="AE105" s="100">
        <f>$G105*$BJ105</f>
        <v>0.18000000000000002</v>
      </c>
      <c r="AF105" s="100">
        <f>$G105*$BJ105</f>
        <v>0.18000000000000002</v>
      </c>
      <c r="AG105" s="100">
        <f>$G105*$BJ105</f>
        <v>0.18000000000000002</v>
      </c>
      <c r="AH105" s="100">
        <f>$G105*$BJ105</f>
        <v>0.18000000000000002</v>
      </c>
      <c r="AI105" s="100">
        <f>$G105*$BJ105</f>
        <v>0.18000000000000002</v>
      </c>
      <c r="AJ105" s="100">
        <f>$G105*$BJ105</f>
        <v>0.18000000000000002</v>
      </c>
      <c r="AK105" s="100">
        <f>$G105*$BJ105</f>
        <v>0.18000000000000002</v>
      </c>
      <c r="AL105" s="100">
        <f>$G105*$BJ105</f>
        <v>0.18000000000000002</v>
      </c>
      <c r="AM105" s="100">
        <f>$G105*$BJ105</f>
        <v>0.18000000000000002</v>
      </c>
      <c r="AN105" s="100">
        <f t="shared" si="118"/>
        <v>2.1599999999999997</v>
      </c>
      <c r="AO105" s="100">
        <f>$G105*$BJ105</f>
        <v>0.18000000000000002</v>
      </c>
      <c r="AP105" s="100">
        <f>$G105*$BJ105</f>
        <v>0.18000000000000002</v>
      </c>
      <c r="AQ105" s="100">
        <f>$G105*$BJ105</f>
        <v>0.18000000000000002</v>
      </c>
      <c r="AR105" s="100">
        <f>$G105*$BJ105</f>
        <v>0.18000000000000002</v>
      </c>
      <c r="AS105" s="100">
        <f>$G105*$BJ105</f>
        <v>0.18000000000000002</v>
      </c>
      <c r="AT105" s="100">
        <f>$G105*$BJ105</f>
        <v>0.18000000000000002</v>
      </c>
      <c r="AU105" s="100">
        <f>$G105*$BJ105</f>
        <v>0.18000000000000002</v>
      </c>
      <c r="AV105" s="100">
        <f>$G105*$BJ105</f>
        <v>0.18000000000000002</v>
      </c>
      <c r="AW105" s="100">
        <f>$G105*$BJ105</f>
        <v>0.18000000000000002</v>
      </c>
      <c r="AX105" s="100">
        <f>$G105*$BJ105</f>
        <v>0.18000000000000002</v>
      </c>
      <c r="AY105" s="100">
        <f>$G105*$BJ105</f>
        <v>0.18000000000000002</v>
      </c>
      <c r="AZ105" s="100">
        <f>$G105*$BJ105</f>
        <v>0.18000000000000002</v>
      </c>
      <c r="BA105" s="116">
        <f t="shared" si="143"/>
        <v>2.1599999999999997</v>
      </c>
      <c r="BB105" s="100" t="s">
        <v>176</v>
      </c>
      <c r="BC105" s="100" t="s">
        <v>176</v>
      </c>
      <c r="BD105" s="100" t="s">
        <v>176</v>
      </c>
      <c r="BE105" s="100" t="s">
        <v>176</v>
      </c>
      <c r="BF105" s="100" t="s">
        <v>176</v>
      </c>
      <c r="BG105" s="100" t="s">
        <v>176</v>
      </c>
      <c r="BH105" s="100" t="s">
        <v>176</v>
      </c>
      <c r="BI105" s="116">
        <f t="shared" si="144"/>
        <v>0</v>
      </c>
      <c r="BJ105" s="83">
        <f t="shared" si="120"/>
        <v>8.3333333333333332E-3</v>
      </c>
      <c r="BK105" s="100">
        <f t="shared" si="157"/>
        <v>21.6</v>
      </c>
      <c r="BL105" s="212"/>
    </row>
    <row r="106" spans="1:64" ht="12.75" customHeight="1" outlineLevel="1" x14ac:dyDescent="0.2">
      <c r="A106" s="9">
        <v>104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8">
        <f t="shared" si="121"/>
        <v>21.6</v>
      </c>
      <c r="H106" s="71">
        <f t="shared" si="122"/>
        <v>2.16</v>
      </c>
      <c r="I106" s="71">
        <f t="shared" si="123"/>
        <v>2.16</v>
      </c>
      <c r="J106" s="71">
        <f t="shared" si="124"/>
        <v>2.16</v>
      </c>
      <c r="K106" s="71">
        <f t="shared" si="125"/>
        <v>2.16</v>
      </c>
      <c r="L106" s="71">
        <f t="shared" si="126"/>
        <v>2.16</v>
      </c>
      <c r="M106" s="71">
        <f t="shared" si="127"/>
        <v>2.16</v>
      </c>
      <c r="N106" s="71">
        <f t="shared" si="128"/>
        <v>2.16</v>
      </c>
      <c r="O106" s="130">
        <f t="shared" si="145"/>
        <v>0.18000000000000002</v>
      </c>
      <c r="P106" s="130">
        <f t="shared" si="146"/>
        <v>0.18000000000000002</v>
      </c>
      <c r="Q106" s="130">
        <f t="shared" si="147"/>
        <v>0.18000000000000002</v>
      </c>
      <c r="R106" s="130">
        <f t="shared" si="148"/>
        <v>0.18000000000000002</v>
      </c>
      <c r="S106" s="130">
        <f t="shared" si="149"/>
        <v>0.18000000000000002</v>
      </c>
      <c r="T106" s="130">
        <f t="shared" si="150"/>
        <v>0.18000000000000002</v>
      </c>
      <c r="U106" s="130">
        <f t="shared" si="151"/>
        <v>0.18000000000000002</v>
      </c>
      <c r="V106" s="130">
        <f t="shared" si="152"/>
        <v>0.18000000000000002</v>
      </c>
      <c r="W106" s="130">
        <f t="shared" si="153"/>
        <v>0.18000000000000002</v>
      </c>
      <c r="X106" s="130">
        <f t="shared" si="154"/>
        <v>0.18000000000000002</v>
      </c>
      <c r="Y106" s="130">
        <f t="shared" si="155"/>
        <v>0.18000000000000002</v>
      </c>
      <c r="Z106" s="130">
        <f t="shared" si="156"/>
        <v>0.18000000000000002</v>
      </c>
      <c r="AA106" s="100">
        <f t="shared" si="141"/>
        <v>2.1599999999999997</v>
      </c>
      <c r="AB106" s="100">
        <f>$G106*$BJ106</f>
        <v>0.18000000000000002</v>
      </c>
      <c r="AC106" s="100">
        <f>$G106*$BJ106</f>
        <v>0.18000000000000002</v>
      </c>
      <c r="AD106" s="100">
        <f>$G106*$BJ106</f>
        <v>0.18000000000000002</v>
      </c>
      <c r="AE106" s="100">
        <f>$G106*$BJ106</f>
        <v>0.18000000000000002</v>
      </c>
      <c r="AF106" s="100">
        <f>$G106*$BJ106</f>
        <v>0.18000000000000002</v>
      </c>
      <c r="AG106" s="100">
        <f>$G106*$BJ106</f>
        <v>0.18000000000000002</v>
      </c>
      <c r="AH106" s="100">
        <f>$G106*$BJ106</f>
        <v>0.18000000000000002</v>
      </c>
      <c r="AI106" s="100">
        <f>$G106*$BJ106</f>
        <v>0.18000000000000002</v>
      </c>
      <c r="AJ106" s="100">
        <f>$G106*$BJ106</f>
        <v>0.18000000000000002</v>
      </c>
      <c r="AK106" s="100">
        <f>$G106*$BJ106</f>
        <v>0.18000000000000002</v>
      </c>
      <c r="AL106" s="100">
        <f>$G106*$BJ106</f>
        <v>0.18000000000000002</v>
      </c>
      <c r="AM106" s="100">
        <f>$G106*$BJ106</f>
        <v>0.18000000000000002</v>
      </c>
      <c r="AN106" s="100">
        <f t="shared" si="118"/>
        <v>2.1599999999999997</v>
      </c>
      <c r="AO106" s="100">
        <f>$G106*$BJ106</f>
        <v>0.18000000000000002</v>
      </c>
      <c r="AP106" s="100">
        <f>$G106*$BJ106</f>
        <v>0.18000000000000002</v>
      </c>
      <c r="AQ106" s="100">
        <f>$G106*$BJ106</f>
        <v>0.18000000000000002</v>
      </c>
      <c r="AR106" s="100">
        <f>$G106*$BJ106</f>
        <v>0.18000000000000002</v>
      </c>
      <c r="AS106" s="100">
        <f>$G106*$BJ106</f>
        <v>0.18000000000000002</v>
      </c>
      <c r="AT106" s="100">
        <f>$G106*$BJ106</f>
        <v>0.18000000000000002</v>
      </c>
      <c r="AU106" s="100">
        <f>$G106*$BJ106</f>
        <v>0.18000000000000002</v>
      </c>
      <c r="AV106" s="100">
        <f>$G106*$BJ106</f>
        <v>0.18000000000000002</v>
      </c>
      <c r="AW106" s="100">
        <f>$G106*$BJ106</f>
        <v>0.18000000000000002</v>
      </c>
      <c r="AX106" s="100">
        <f>$G106*$BJ106</f>
        <v>0.18000000000000002</v>
      </c>
      <c r="AY106" s="100">
        <f>$G106*$BJ106</f>
        <v>0.18000000000000002</v>
      </c>
      <c r="AZ106" s="100">
        <f>$G106*$BJ106</f>
        <v>0.18000000000000002</v>
      </c>
      <c r="BA106" s="116">
        <f t="shared" si="143"/>
        <v>2.1599999999999997</v>
      </c>
      <c r="BB106" s="100" t="s">
        <v>176</v>
      </c>
      <c r="BC106" s="100" t="s">
        <v>176</v>
      </c>
      <c r="BD106" s="100" t="s">
        <v>176</v>
      </c>
      <c r="BE106" s="100" t="s">
        <v>176</v>
      </c>
      <c r="BF106" s="100" t="s">
        <v>176</v>
      </c>
      <c r="BG106" s="100" t="s">
        <v>176</v>
      </c>
      <c r="BH106" s="100" t="s">
        <v>176</v>
      </c>
      <c r="BI106" s="116">
        <f t="shared" si="144"/>
        <v>0</v>
      </c>
      <c r="BJ106" s="83">
        <f t="shared" si="120"/>
        <v>8.3333333333333332E-3</v>
      </c>
      <c r="BK106" s="100">
        <f t="shared" si="157"/>
        <v>21.6</v>
      </c>
      <c r="BL106" s="212"/>
    </row>
    <row r="107" spans="1:64" ht="12.75" customHeight="1" outlineLevel="1" x14ac:dyDescent="0.2">
      <c r="A107" s="9">
        <v>105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8">
        <f t="shared" si="121"/>
        <v>21.6</v>
      </c>
      <c r="H107" s="71">
        <f t="shared" si="122"/>
        <v>2.16</v>
      </c>
      <c r="I107" s="71">
        <f t="shared" si="123"/>
        <v>2.16</v>
      </c>
      <c r="J107" s="71">
        <f t="shared" si="124"/>
        <v>2.16</v>
      </c>
      <c r="K107" s="71">
        <f t="shared" si="125"/>
        <v>2.16</v>
      </c>
      <c r="L107" s="71">
        <f t="shared" si="126"/>
        <v>2.16</v>
      </c>
      <c r="M107" s="71">
        <f t="shared" si="127"/>
        <v>2.16</v>
      </c>
      <c r="N107" s="71">
        <f t="shared" si="128"/>
        <v>2.16</v>
      </c>
      <c r="O107" s="130">
        <f t="shared" si="145"/>
        <v>0.18000000000000002</v>
      </c>
      <c r="P107" s="130">
        <f t="shared" si="146"/>
        <v>0.18000000000000002</v>
      </c>
      <c r="Q107" s="130">
        <f t="shared" si="147"/>
        <v>0.18000000000000002</v>
      </c>
      <c r="R107" s="130">
        <f t="shared" si="148"/>
        <v>0.18000000000000002</v>
      </c>
      <c r="S107" s="130">
        <f t="shared" si="149"/>
        <v>0.18000000000000002</v>
      </c>
      <c r="T107" s="130">
        <f t="shared" si="150"/>
        <v>0.18000000000000002</v>
      </c>
      <c r="U107" s="130">
        <f t="shared" si="151"/>
        <v>0.18000000000000002</v>
      </c>
      <c r="V107" s="130">
        <f t="shared" si="152"/>
        <v>0.18000000000000002</v>
      </c>
      <c r="W107" s="130">
        <f t="shared" si="153"/>
        <v>0.18000000000000002</v>
      </c>
      <c r="X107" s="130">
        <f t="shared" si="154"/>
        <v>0.18000000000000002</v>
      </c>
      <c r="Y107" s="130">
        <f t="shared" si="155"/>
        <v>0.18000000000000002</v>
      </c>
      <c r="Z107" s="130">
        <f t="shared" si="156"/>
        <v>0.18000000000000002</v>
      </c>
      <c r="AA107" s="100">
        <f t="shared" si="141"/>
        <v>2.1599999999999997</v>
      </c>
      <c r="AB107" s="100">
        <f>$G107*$BJ107</f>
        <v>0.18000000000000002</v>
      </c>
      <c r="AC107" s="100">
        <f>$G107*$BJ107</f>
        <v>0.18000000000000002</v>
      </c>
      <c r="AD107" s="100">
        <f>$G107*$BJ107</f>
        <v>0.18000000000000002</v>
      </c>
      <c r="AE107" s="100">
        <f>$G107*$BJ107</f>
        <v>0.18000000000000002</v>
      </c>
      <c r="AF107" s="100">
        <f>$G107*$BJ107</f>
        <v>0.18000000000000002</v>
      </c>
      <c r="AG107" s="100">
        <f>$G107*$BJ107</f>
        <v>0.18000000000000002</v>
      </c>
      <c r="AH107" s="100">
        <f>$G107*$BJ107</f>
        <v>0.18000000000000002</v>
      </c>
      <c r="AI107" s="100">
        <f>$G107*$BJ107</f>
        <v>0.18000000000000002</v>
      </c>
      <c r="AJ107" s="100">
        <f>$G107*$BJ107</f>
        <v>0.18000000000000002</v>
      </c>
      <c r="AK107" s="100">
        <f>$G107*$BJ107</f>
        <v>0.18000000000000002</v>
      </c>
      <c r="AL107" s="100">
        <f>$G107*$BJ107</f>
        <v>0.18000000000000002</v>
      </c>
      <c r="AM107" s="100">
        <f>$G107*$BJ107</f>
        <v>0.18000000000000002</v>
      </c>
      <c r="AN107" s="100">
        <f t="shared" si="118"/>
        <v>2.1599999999999997</v>
      </c>
      <c r="AO107" s="100">
        <f>$G107*$BJ107</f>
        <v>0.18000000000000002</v>
      </c>
      <c r="AP107" s="100">
        <f>$G107*$BJ107</f>
        <v>0.18000000000000002</v>
      </c>
      <c r="AQ107" s="100">
        <f>$G107*$BJ107</f>
        <v>0.18000000000000002</v>
      </c>
      <c r="AR107" s="100">
        <f>$G107*$BJ107</f>
        <v>0.18000000000000002</v>
      </c>
      <c r="AS107" s="100">
        <f>$G107*$BJ107</f>
        <v>0.18000000000000002</v>
      </c>
      <c r="AT107" s="100">
        <f>$G107*$BJ107</f>
        <v>0.18000000000000002</v>
      </c>
      <c r="AU107" s="100">
        <f>$G107*$BJ107</f>
        <v>0.18000000000000002</v>
      </c>
      <c r="AV107" s="100">
        <f>$G107*$BJ107</f>
        <v>0.18000000000000002</v>
      </c>
      <c r="AW107" s="100">
        <f>$G107*$BJ107</f>
        <v>0.18000000000000002</v>
      </c>
      <c r="AX107" s="100">
        <f>$G107*$BJ107</f>
        <v>0.18000000000000002</v>
      </c>
      <c r="AY107" s="100">
        <f>$G107*$BJ107</f>
        <v>0.18000000000000002</v>
      </c>
      <c r="AZ107" s="100">
        <f>$G107*$BJ107</f>
        <v>0.18000000000000002</v>
      </c>
      <c r="BA107" s="116">
        <f t="shared" si="143"/>
        <v>2.1599999999999997</v>
      </c>
      <c r="BB107" s="100" t="s">
        <v>176</v>
      </c>
      <c r="BC107" s="100" t="s">
        <v>176</v>
      </c>
      <c r="BD107" s="100" t="s">
        <v>176</v>
      </c>
      <c r="BE107" s="100" t="s">
        <v>176</v>
      </c>
      <c r="BF107" s="100" t="s">
        <v>176</v>
      </c>
      <c r="BG107" s="100" t="s">
        <v>176</v>
      </c>
      <c r="BH107" s="100" t="s">
        <v>176</v>
      </c>
      <c r="BI107" s="116">
        <f t="shared" si="144"/>
        <v>0</v>
      </c>
      <c r="BJ107" s="83">
        <f t="shared" si="120"/>
        <v>8.3333333333333332E-3</v>
      </c>
      <c r="BK107" s="100">
        <f t="shared" si="157"/>
        <v>21.6</v>
      </c>
      <c r="BL107" s="212"/>
    </row>
    <row r="108" spans="1:64" ht="12.75" customHeight="1" outlineLevel="1" x14ac:dyDescent="0.2">
      <c r="A108" s="9">
        <v>106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8">
        <f t="shared" si="121"/>
        <v>21.6</v>
      </c>
      <c r="H108" s="71">
        <f t="shared" si="122"/>
        <v>2.16</v>
      </c>
      <c r="I108" s="71">
        <f t="shared" si="123"/>
        <v>2.16</v>
      </c>
      <c r="J108" s="71">
        <f t="shared" si="124"/>
        <v>2.16</v>
      </c>
      <c r="K108" s="71">
        <f t="shared" si="125"/>
        <v>2.16</v>
      </c>
      <c r="L108" s="71">
        <f t="shared" si="126"/>
        <v>2.16</v>
      </c>
      <c r="M108" s="71">
        <f t="shared" si="127"/>
        <v>2.16</v>
      </c>
      <c r="N108" s="71">
        <f t="shared" si="128"/>
        <v>2.16</v>
      </c>
      <c r="O108" s="130">
        <f t="shared" si="145"/>
        <v>0.18000000000000002</v>
      </c>
      <c r="P108" s="130">
        <f t="shared" si="146"/>
        <v>0.18000000000000002</v>
      </c>
      <c r="Q108" s="130">
        <f t="shared" si="147"/>
        <v>0.18000000000000002</v>
      </c>
      <c r="R108" s="130">
        <f t="shared" si="148"/>
        <v>0.18000000000000002</v>
      </c>
      <c r="S108" s="130">
        <f t="shared" si="149"/>
        <v>0.18000000000000002</v>
      </c>
      <c r="T108" s="130">
        <f t="shared" si="150"/>
        <v>0.18000000000000002</v>
      </c>
      <c r="U108" s="130">
        <f t="shared" si="151"/>
        <v>0.18000000000000002</v>
      </c>
      <c r="V108" s="130">
        <f t="shared" si="152"/>
        <v>0.18000000000000002</v>
      </c>
      <c r="W108" s="130">
        <f t="shared" si="153"/>
        <v>0.18000000000000002</v>
      </c>
      <c r="X108" s="130">
        <f t="shared" si="154"/>
        <v>0.18000000000000002</v>
      </c>
      <c r="Y108" s="130">
        <f t="shared" si="155"/>
        <v>0.18000000000000002</v>
      </c>
      <c r="Z108" s="130">
        <f t="shared" si="156"/>
        <v>0.18000000000000002</v>
      </c>
      <c r="AA108" s="100">
        <f t="shared" si="141"/>
        <v>2.1599999999999997</v>
      </c>
      <c r="AB108" s="100">
        <f>$G108*$BJ108</f>
        <v>0.18000000000000002</v>
      </c>
      <c r="AC108" s="100">
        <f>$G108*$BJ108</f>
        <v>0.18000000000000002</v>
      </c>
      <c r="AD108" s="100">
        <f>$G108*$BJ108</f>
        <v>0.18000000000000002</v>
      </c>
      <c r="AE108" s="100">
        <f>$G108*$BJ108</f>
        <v>0.18000000000000002</v>
      </c>
      <c r="AF108" s="100">
        <f>$G108*$BJ108</f>
        <v>0.18000000000000002</v>
      </c>
      <c r="AG108" s="100">
        <f>$G108*$BJ108</f>
        <v>0.18000000000000002</v>
      </c>
      <c r="AH108" s="100">
        <f>$G108*$BJ108</f>
        <v>0.18000000000000002</v>
      </c>
      <c r="AI108" s="100">
        <f>$G108*$BJ108</f>
        <v>0.18000000000000002</v>
      </c>
      <c r="AJ108" s="100">
        <f>$G108*$BJ108</f>
        <v>0.18000000000000002</v>
      </c>
      <c r="AK108" s="100">
        <f>$G108*$BJ108</f>
        <v>0.18000000000000002</v>
      </c>
      <c r="AL108" s="100">
        <f>$G108*$BJ108</f>
        <v>0.18000000000000002</v>
      </c>
      <c r="AM108" s="100">
        <f>$G108*$BJ108</f>
        <v>0.18000000000000002</v>
      </c>
      <c r="AN108" s="100">
        <f t="shared" si="118"/>
        <v>2.1599999999999997</v>
      </c>
      <c r="AO108" s="100">
        <f>$G108*$BJ108</f>
        <v>0.18000000000000002</v>
      </c>
      <c r="AP108" s="100">
        <f>$G108*$BJ108</f>
        <v>0.18000000000000002</v>
      </c>
      <c r="AQ108" s="100">
        <f>$G108*$BJ108</f>
        <v>0.18000000000000002</v>
      </c>
      <c r="AR108" s="100">
        <f>$G108*$BJ108</f>
        <v>0.18000000000000002</v>
      </c>
      <c r="AS108" s="100">
        <f>$G108*$BJ108</f>
        <v>0.18000000000000002</v>
      </c>
      <c r="AT108" s="100">
        <f>$G108*$BJ108</f>
        <v>0.18000000000000002</v>
      </c>
      <c r="AU108" s="100">
        <f>$G108*$BJ108</f>
        <v>0.18000000000000002</v>
      </c>
      <c r="AV108" s="100">
        <f>$G108*$BJ108</f>
        <v>0.18000000000000002</v>
      </c>
      <c r="AW108" s="100">
        <f>$G108*$BJ108</f>
        <v>0.18000000000000002</v>
      </c>
      <c r="AX108" s="100">
        <f>$G108*$BJ108</f>
        <v>0.18000000000000002</v>
      </c>
      <c r="AY108" s="100">
        <f>$G108*$BJ108</f>
        <v>0.18000000000000002</v>
      </c>
      <c r="AZ108" s="100">
        <f>$G108*$BJ108</f>
        <v>0.18000000000000002</v>
      </c>
      <c r="BA108" s="116">
        <f t="shared" si="143"/>
        <v>2.1599999999999997</v>
      </c>
      <c r="BB108" s="100" t="s">
        <v>176</v>
      </c>
      <c r="BC108" s="100" t="s">
        <v>176</v>
      </c>
      <c r="BD108" s="100" t="s">
        <v>176</v>
      </c>
      <c r="BE108" s="100" t="s">
        <v>176</v>
      </c>
      <c r="BF108" s="100" t="s">
        <v>176</v>
      </c>
      <c r="BG108" s="100" t="s">
        <v>176</v>
      </c>
      <c r="BH108" s="100" t="s">
        <v>176</v>
      </c>
      <c r="BI108" s="116">
        <f t="shared" si="144"/>
        <v>0</v>
      </c>
      <c r="BJ108" s="83">
        <f t="shared" si="120"/>
        <v>8.3333333333333332E-3</v>
      </c>
      <c r="BK108" s="100">
        <f t="shared" si="157"/>
        <v>21.6</v>
      </c>
      <c r="BL108" s="212"/>
    </row>
    <row r="109" spans="1:64" ht="12.75" customHeight="1" outlineLevel="1" x14ac:dyDescent="0.2">
      <c r="A109" s="9">
        <v>107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8">
        <f t="shared" si="121"/>
        <v>21.6</v>
      </c>
      <c r="H109" s="71">
        <f t="shared" si="122"/>
        <v>2.16</v>
      </c>
      <c r="I109" s="71">
        <f t="shared" si="123"/>
        <v>2.16</v>
      </c>
      <c r="J109" s="71">
        <f t="shared" si="124"/>
        <v>2.16</v>
      </c>
      <c r="K109" s="71">
        <f t="shared" si="125"/>
        <v>2.16</v>
      </c>
      <c r="L109" s="71">
        <f t="shared" si="126"/>
        <v>2.16</v>
      </c>
      <c r="M109" s="71">
        <f t="shared" si="127"/>
        <v>2.16</v>
      </c>
      <c r="N109" s="71">
        <f t="shared" si="128"/>
        <v>2.16</v>
      </c>
      <c r="O109" s="130">
        <f t="shared" si="145"/>
        <v>0.18000000000000002</v>
      </c>
      <c r="P109" s="130">
        <f t="shared" si="146"/>
        <v>0.18000000000000002</v>
      </c>
      <c r="Q109" s="130">
        <f t="shared" si="147"/>
        <v>0.18000000000000002</v>
      </c>
      <c r="R109" s="130">
        <f t="shared" si="148"/>
        <v>0.18000000000000002</v>
      </c>
      <c r="S109" s="130">
        <f t="shared" si="149"/>
        <v>0.18000000000000002</v>
      </c>
      <c r="T109" s="130">
        <f t="shared" si="150"/>
        <v>0.18000000000000002</v>
      </c>
      <c r="U109" s="130">
        <f t="shared" si="151"/>
        <v>0.18000000000000002</v>
      </c>
      <c r="V109" s="130">
        <f t="shared" si="152"/>
        <v>0.18000000000000002</v>
      </c>
      <c r="W109" s="130">
        <f t="shared" si="153"/>
        <v>0.18000000000000002</v>
      </c>
      <c r="X109" s="130">
        <f t="shared" si="154"/>
        <v>0.18000000000000002</v>
      </c>
      <c r="Y109" s="130">
        <f t="shared" si="155"/>
        <v>0.18000000000000002</v>
      </c>
      <c r="Z109" s="130">
        <f t="shared" si="156"/>
        <v>0.18000000000000002</v>
      </c>
      <c r="AA109" s="100">
        <f t="shared" si="141"/>
        <v>2.1599999999999997</v>
      </c>
      <c r="AB109" s="100">
        <f>$G109*$BJ109</f>
        <v>0.18000000000000002</v>
      </c>
      <c r="AC109" s="100">
        <f>$G109*$BJ109</f>
        <v>0.18000000000000002</v>
      </c>
      <c r="AD109" s="100">
        <f>$G109*$BJ109</f>
        <v>0.18000000000000002</v>
      </c>
      <c r="AE109" s="100">
        <f>$G109*$BJ109</f>
        <v>0.18000000000000002</v>
      </c>
      <c r="AF109" s="100">
        <f>$G109*$BJ109</f>
        <v>0.18000000000000002</v>
      </c>
      <c r="AG109" s="100">
        <f>$G109*$BJ109</f>
        <v>0.18000000000000002</v>
      </c>
      <c r="AH109" s="100">
        <f>$G109*$BJ109</f>
        <v>0.18000000000000002</v>
      </c>
      <c r="AI109" s="100">
        <f>$G109*$BJ109</f>
        <v>0.18000000000000002</v>
      </c>
      <c r="AJ109" s="100">
        <f>$G109*$BJ109</f>
        <v>0.18000000000000002</v>
      </c>
      <c r="AK109" s="100">
        <f>$G109*$BJ109</f>
        <v>0.18000000000000002</v>
      </c>
      <c r="AL109" s="100">
        <f>$G109*$BJ109</f>
        <v>0.18000000000000002</v>
      </c>
      <c r="AM109" s="100">
        <f>$G109*$BJ109</f>
        <v>0.18000000000000002</v>
      </c>
      <c r="AN109" s="100">
        <f t="shared" si="118"/>
        <v>2.1599999999999997</v>
      </c>
      <c r="AO109" s="100">
        <f>$G109*$BJ109</f>
        <v>0.18000000000000002</v>
      </c>
      <c r="AP109" s="100">
        <f>$G109*$BJ109</f>
        <v>0.18000000000000002</v>
      </c>
      <c r="AQ109" s="100">
        <f>$G109*$BJ109</f>
        <v>0.18000000000000002</v>
      </c>
      <c r="AR109" s="100">
        <f>$G109*$BJ109</f>
        <v>0.18000000000000002</v>
      </c>
      <c r="AS109" s="100">
        <f>$G109*$BJ109</f>
        <v>0.18000000000000002</v>
      </c>
      <c r="AT109" s="100">
        <f>$G109*$BJ109</f>
        <v>0.18000000000000002</v>
      </c>
      <c r="AU109" s="100">
        <f>$G109*$BJ109</f>
        <v>0.18000000000000002</v>
      </c>
      <c r="AV109" s="100">
        <f>$G109*$BJ109</f>
        <v>0.18000000000000002</v>
      </c>
      <c r="AW109" s="100">
        <f>$G109*$BJ109</f>
        <v>0.18000000000000002</v>
      </c>
      <c r="AX109" s="100">
        <f>$G109*$BJ109</f>
        <v>0.18000000000000002</v>
      </c>
      <c r="AY109" s="100">
        <f>$G109*$BJ109</f>
        <v>0.18000000000000002</v>
      </c>
      <c r="AZ109" s="100">
        <f>$G109*$BJ109</f>
        <v>0.18000000000000002</v>
      </c>
      <c r="BA109" s="116">
        <f t="shared" si="143"/>
        <v>2.1599999999999997</v>
      </c>
      <c r="BB109" s="100" t="s">
        <v>176</v>
      </c>
      <c r="BC109" s="100" t="s">
        <v>176</v>
      </c>
      <c r="BD109" s="100" t="s">
        <v>176</v>
      </c>
      <c r="BE109" s="100" t="s">
        <v>176</v>
      </c>
      <c r="BF109" s="100" t="s">
        <v>176</v>
      </c>
      <c r="BG109" s="100" t="s">
        <v>176</v>
      </c>
      <c r="BH109" s="100" t="s">
        <v>176</v>
      </c>
      <c r="BI109" s="116">
        <f t="shared" si="144"/>
        <v>0</v>
      </c>
      <c r="BJ109" s="83">
        <f t="shared" si="120"/>
        <v>8.3333333333333332E-3</v>
      </c>
      <c r="BK109" s="100">
        <f t="shared" si="157"/>
        <v>21.6</v>
      </c>
      <c r="BL109" s="212"/>
    </row>
    <row r="110" spans="1:64" ht="12.75" customHeight="1" outlineLevel="1" x14ac:dyDescent="0.2">
      <c r="A110" s="9">
        <v>108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8">
        <f t="shared" si="121"/>
        <v>21.6</v>
      </c>
      <c r="H110" s="71">
        <f t="shared" si="122"/>
        <v>2.16</v>
      </c>
      <c r="I110" s="71">
        <f t="shared" si="123"/>
        <v>2.16</v>
      </c>
      <c r="J110" s="71">
        <f t="shared" si="124"/>
        <v>2.16</v>
      </c>
      <c r="K110" s="71">
        <f t="shared" si="125"/>
        <v>2.16</v>
      </c>
      <c r="L110" s="71">
        <f t="shared" si="126"/>
        <v>2.16</v>
      </c>
      <c r="M110" s="71">
        <f t="shared" si="127"/>
        <v>2.16</v>
      </c>
      <c r="N110" s="71">
        <f t="shared" si="128"/>
        <v>2.16</v>
      </c>
      <c r="O110" s="130">
        <f t="shared" si="145"/>
        <v>0.18000000000000002</v>
      </c>
      <c r="P110" s="130">
        <f t="shared" si="146"/>
        <v>0.18000000000000002</v>
      </c>
      <c r="Q110" s="130">
        <f t="shared" si="147"/>
        <v>0.18000000000000002</v>
      </c>
      <c r="R110" s="130">
        <f t="shared" si="148"/>
        <v>0.18000000000000002</v>
      </c>
      <c r="S110" s="130">
        <f t="shared" si="149"/>
        <v>0.18000000000000002</v>
      </c>
      <c r="T110" s="130">
        <f t="shared" si="150"/>
        <v>0.18000000000000002</v>
      </c>
      <c r="U110" s="130">
        <f t="shared" si="151"/>
        <v>0.18000000000000002</v>
      </c>
      <c r="V110" s="130">
        <f t="shared" si="152"/>
        <v>0.18000000000000002</v>
      </c>
      <c r="W110" s="130">
        <f t="shared" si="153"/>
        <v>0.18000000000000002</v>
      </c>
      <c r="X110" s="130">
        <f t="shared" si="154"/>
        <v>0.18000000000000002</v>
      </c>
      <c r="Y110" s="130">
        <f t="shared" si="155"/>
        <v>0.18000000000000002</v>
      </c>
      <c r="Z110" s="130">
        <f t="shared" si="156"/>
        <v>0.18000000000000002</v>
      </c>
      <c r="AA110" s="100">
        <f t="shared" si="141"/>
        <v>2.1599999999999997</v>
      </c>
      <c r="AB110" s="100">
        <f>$G110*$BJ110</f>
        <v>0.18000000000000002</v>
      </c>
      <c r="AC110" s="100">
        <f>$G110*$BJ110</f>
        <v>0.18000000000000002</v>
      </c>
      <c r="AD110" s="100">
        <f>$G110*$BJ110</f>
        <v>0.18000000000000002</v>
      </c>
      <c r="AE110" s="100">
        <f>$G110*$BJ110</f>
        <v>0.18000000000000002</v>
      </c>
      <c r="AF110" s="100">
        <f>$G110*$BJ110</f>
        <v>0.18000000000000002</v>
      </c>
      <c r="AG110" s="100">
        <f>$G110*$BJ110</f>
        <v>0.18000000000000002</v>
      </c>
      <c r="AH110" s="100">
        <f>$G110*$BJ110</f>
        <v>0.18000000000000002</v>
      </c>
      <c r="AI110" s="100">
        <f>$G110*$BJ110</f>
        <v>0.18000000000000002</v>
      </c>
      <c r="AJ110" s="100">
        <f>$G110*$BJ110</f>
        <v>0.18000000000000002</v>
      </c>
      <c r="AK110" s="100">
        <f>$G110*$BJ110</f>
        <v>0.18000000000000002</v>
      </c>
      <c r="AL110" s="100">
        <f>$G110*$BJ110</f>
        <v>0.18000000000000002</v>
      </c>
      <c r="AM110" s="100">
        <f>$G110*$BJ110</f>
        <v>0.18000000000000002</v>
      </c>
      <c r="AN110" s="100">
        <f t="shared" si="118"/>
        <v>2.1599999999999997</v>
      </c>
      <c r="AO110" s="100">
        <f>$G110*$BJ110</f>
        <v>0.18000000000000002</v>
      </c>
      <c r="AP110" s="100">
        <f>$G110*$BJ110</f>
        <v>0.18000000000000002</v>
      </c>
      <c r="AQ110" s="100">
        <f>$G110*$BJ110</f>
        <v>0.18000000000000002</v>
      </c>
      <c r="AR110" s="100">
        <f>$G110*$BJ110</f>
        <v>0.18000000000000002</v>
      </c>
      <c r="AS110" s="100">
        <f>$G110*$BJ110</f>
        <v>0.18000000000000002</v>
      </c>
      <c r="AT110" s="100">
        <f>$G110*$BJ110</f>
        <v>0.18000000000000002</v>
      </c>
      <c r="AU110" s="100">
        <f>$G110*$BJ110</f>
        <v>0.18000000000000002</v>
      </c>
      <c r="AV110" s="100">
        <f>$G110*$BJ110</f>
        <v>0.18000000000000002</v>
      </c>
      <c r="AW110" s="100">
        <f>$G110*$BJ110</f>
        <v>0.18000000000000002</v>
      </c>
      <c r="AX110" s="100">
        <f>$G110*$BJ110</f>
        <v>0.18000000000000002</v>
      </c>
      <c r="AY110" s="100">
        <f>$G110*$BJ110</f>
        <v>0.18000000000000002</v>
      </c>
      <c r="AZ110" s="100">
        <f>$G110*$BJ110</f>
        <v>0.18000000000000002</v>
      </c>
      <c r="BA110" s="116">
        <f t="shared" si="143"/>
        <v>2.1599999999999997</v>
      </c>
      <c r="BB110" s="100" t="s">
        <v>176</v>
      </c>
      <c r="BC110" s="100" t="s">
        <v>176</v>
      </c>
      <c r="BD110" s="100" t="s">
        <v>176</v>
      </c>
      <c r="BE110" s="100" t="s">
        <v>176</v>
      </c>
      <c r="BF110" s="100" t="s">
        <v>176</v>
      </c>
      <c r="BG110" s="100" t="s">
        <v>176</v>
      </c>
      <c r="BH110" s="100" t="s">
        <v>176</v>
      </c>
      <c r="BI110" s="116">
        <f t="shared" si="144"/>
        <v>0</v>
      </c>
      <c r="BJ110" s="83">
        <f t="shared" si="120"/>
        <v>8.3333333333333332E-3</v>
      </c>
      <c r="BK110" s="100">
        <f t="shared" si="157"/>
        <v>21.6</v>
      </c>
      <c r="BL110" s="212"/>
    </row>
    <row r="111" spans="1:64" ht="12.75" customHeight="1" outlineLevel="1" x14ac:dyDescent="0.2">
      <c r="A111" s="9">
        <v>109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8">
        <f t="shared" si="121"/>
        <v>21.6</v>
      </c>
      <c r="H111" s="71">
        <f t="shared" si="122"/>
        <v>2.16</v>
      </c>
      <c r="I111" s="71">
        <f t="shared" si="123"/>
        <v>2.16</v>
      </c>
      <c r="J111" s="71">
        <f t="shared" si="124"/>
        <v>2.16</v>
      </c>
      <c r="K111" s="71">
        <f t="shared" si="125"/>
        <v>2.16</v>
      </c>
      <c r="L111" s="71">
        <f t="shared" si="126"/>
        <v>2.16</v>
      </c>
      <c r="M111" s="71">
        <f t="shared" si="127"/>
        <v>2.16</v>
      </c>
      <c r="N111" s="71">
        <f t="shared" si="128"/>
        <v>2.16</v>
      </c>
      <c r="O111" s="130">
        <f t="shared" si="145"/>
        <v>0.18000000000000002</v>
      </c>
      <c r="P111" s="130">
        <f t="shared" si="146"/>
        <v>0.18000000000000002</v>
      </c>
      <c r="Q111" s="130">
        <f t="shared" si="147"/>
        <v>0.18000000000000002</v>
      </c>
      <c r="R111" s="130">
        <f t="shared" si="148"/>
        <v>0.18000000000000002</v>
      </c>
      <c r="S111" s="130">
        <f t="shared" si="149"/>
        <v>0.18000000000000002</v>
      </c>
      <c r="T111" s="130">
        <f t="shared" si="150"/>
        <v>0.18000000000000002</v>
      </c>
      <c r="U111" s="130">
        <f t="shared" si="151"/>
        <v>0.18000000000000002</v>
      </c>
      <c r="V111" s="130">
        <f t="shared" si="152"/>
        <v>0.18000000000000002</v>
      </c>
      <c r="W111" s="130">
        <f t="shared" si="153"/>
        <v>0.18000000000000002</v>
      </c>
      <c r="X111" s="130">
        <f t="shared" si="154"/>
        <v>0.18000000000000002</v>
      </c>
      <c r="Y111" s="130">
        <f t="shared" si="155"/>
        <v>0.18000000000000002</v>
      </c>
      <c r="Z111" s="130">
        <f t="shared" si="156"/>
        <v>0.18000000000000002</v>
      </c>
      <c r="AA111" s="100">
        <f t="shared" si="141"/>
        <v>2.1599999999999997</v>
      </c>
      <c r="AB111" s="100">
        <f>$G111*$BJ111</f>
        <v>0.18000000000000002</v>
      </c>
      <c r="AC111" s="100">
        <f>$G111*$BJ111</f>
        <v>0.18000000000000002</v>
      </c>
      <c r="AD111" s="100">
        <f>$G111*$BJ111</f>
        <v>0.18000000000000002</v>
      </c>
      <c r="AE111" s="100">
        <f>$G111*$BJ111</f>
        <v>0.18000000000000002</v>
      </c>
      <c r="AF111" s="100">
        <f>$G111*$BJ111</f>
        <v>0.18000000000000002</v>
      </c>
      <c r="AG111" s="100">
        <f>$G111*$BJ111</f>
        <v>0.18000000000000002</v>
      </c>
      <c r="AH111" s="100">
        <f>$G111*$BJ111</f>
        <v>0.18000000000000002</v>
      </c>
      <c r="AI111" s="100">
        <f>$G111*$BJ111</f>
        <v>0.18000000000000002</v>
      </c>
      <c r="AJ111" s="100">
        <f>$G111*$BJ111</f>
        <v>0.18000000000000002</v>
      </c>
      <c r="AK111" s="100">
        <f>$G111*$BJ111</f>
        <v>0.18000000000000002</v>
      </c>
      <c r="AL111" s="100">
        <f>$G111*$BJ111</f>
        <v>0.18000000000000002</v>
      </c>
      <c r="AM111" s="100">
        <f>$G111*$BJ111</f>
        <v>0.18000000000000002</v>
      </c>
      <c r="AN111" s="100">
        <f t="shared" si="118"/>
        <v>2.1599999999999997</v>
      </c>
      <c r="AO111" s="100">
        <f>$G111*$BJ111</f>
        <v>0.18000000000000002</v>
      </c>
      <c r="AP111" s="100">
        <f>$G111*$BJ111</f>
        <v>0.18000000000000002</v>
      </c>
      <c r="AQ111" s="100">
        <f>$G111*$BJ111</f>
        <v>0.18000000000000002</v>
      </c>
      <c r="AR111" s="100">
        <f>$G111*$BJ111</f>
        <v>0.18000000000000002</v>
      </c>
      <c r="AS111" s="100">
        <f>$G111*$BJ111</f>
        <v>0.18000000000000002</v>
      </c>
      <c r="AT111" s="100">
        <f>$G111*$BJ111</f>
        <v>0.18000000000000002</v>
      </c>
      <c r="AU111" s="100">
        <f>$G111*$BJ111</f>
        <v>0.18000000000000002</v>
      </c>
      <c r="AV111" s="100">
        <f>$G111*$BJ111</f>
        <v>0.18000000000000002</v>
      </c>
      <c r="AW111" s="100">
        <f>$G111*$BJ111</f>
        <v>0.18000000000000002</v>
      </c>
      <c r="AX111" s="100">
        <f>$G111*$BJ111</f>
        <v>0.18000000000000002</v>
      </c>
      <c r="AY111" s="100">
        <f>$G111*$BJ111</f>
        <v>0.18000000000000002</v>
      </c>
      <c r="AZ111" s="100">
        <f>$G111*$BJ111</f>
        <v>0.18000000000000002</v>
      </c>
      <c r="BA111" s="116">
        <f t="shared" si="143"/>
        <v>2.1599999999999997</v>
      </c>
      <c r="BB111" s="100" t="s">
        <v>176</v>
      </c>
      <c r="BC111" s="100" t="s">
        <v>176</v>
      </c>
      <c r="BD111" s="100" t="s">
        <v>176</v>
      </c>
      <c r="BE111" s="100" t="s">
        <v>176</v>
      </c>
      <c r="BF111" s="100" t="s">
        <v>176</v>
      </c>
      <c r="BG111" s="100" t="s">
        <v>176</v>
      </c>
      <c r="BH111" s="100" t="s">
        <v>176</v>
      </c>
      <c r="BI111" s="116">
        <f t="shared" si="144"/>
        <v>0</v>
      </c>
      <c r="BJ111" s="83">
        <f t="shared" si="120"/>
        <v>8.3333333333333332E-3</v>
      </c>
      <c r="BK111" s="100">
        <f t="shared" si="157"/>
        <v>21.6</v>
      </c>
      <c r="BL111" s="212"/>
    </row>
    <row r="112" spans="1:64" ht="12.75" customHeight="1" outlineLevel="1" x14ac:dyDescent="0.2">
      <c r="A112" s="9">
        <v>110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8">
        <f t="shared" si="121"/>
        <v>21.6</v>
      </c>
      <c r="H112" s="71">
        <f t="shared" si="122"/>
        <v>2.16</v>
      </c>
      <c r="I112" s="71">
        <f t="shared" si="123"/>
        <v>2.16</v>
      </c>
      <c r="J112" s="71">
        <f t="shared" si="124"/>
        <v>2.16</v>
      </c>
      <c r="K112" s="71">
        <f t="shared" si="125"/>
        <v>2.16</v>
      </c>
      <c r="L112" s="71">
        <f t="shared" si="126"/>
        <v>2.16</v>
      </c>
      <c r="M112" s="71">
        <f t="shared" si="127"/>
        <v>2.16</v>
      </c>
      <c r="N112" s="71">
        <f t="shared" si="128"/>
        <v>2.16</v>
      </c>
      <c r="O112" s="130">
        <f t="shared" si="145"/>
        <v>0.18000000000000002</v>
      </c>
      <c r="P112" s="130">
        <f t="shared" si="146"/>
        <v>0.18000000000000002</v>
      </c>
      <c r="Q112" s="130">
        <f t="shared" si="147"/>
        <v>0.18000000000000002</v>
      </c>
      <c r="R112" s="130">
        <f t="shared" si="148"/>
        <v>0.18000000000000002</v>
      </c>
      <c r="S112" s="130">
        <f t="shared" si="149"/>
        <v>0.18000000000000002</v>
      </c>
      <c r="T112" s="130">
        <f t="shared" si="150"/>
        <v>0.18000000000000002</v>
      </c>
      <c r="U112" s="130">
        <f t="shared" si="151"/>
        <v>0.18000000000000002</v>
      </c>
      <c r="V112" s="130">
        <f t="shared" si="152"/>
        <v>0.18000000000000002</v>
      </c>
      <c r="W112" s="130">
        <f t="shared" si="153"/>
        <v>0.18000000000000002</v>
      </c>
      <c r="X112" s="130">
        <f t="shared" si="154"/>
        <v>0.18000000000000002</v>
      </c>
      <c r="Y112" s="130">
        <f t="shared" si="155"/>
        <v>0.18000000000000002</v>
      </c>
      <c r="Z112" s="130">
        <f t="shared" si="156"/>
        <v>0.18000000000000002</v>
      </c>
      <c r="AA112" s="100">
        <f t="shared" si="141"/>
        <v>2.1599999999999997</v>
      </c>
      <c r="AB112" s="100">
        <f>$G112*$BJ112</f>
        <v>0.18000000000000002</v>
      </c>
      <c r="AC112" s="100">
        <f>$G112*$BJ112</f>
        <v>0.18000000000000002</v>
      </c>
      <c r="AD112" s="100">
        <f>$G112*$BJ112</f>
        <v>0.18000000000000002</v>
      </c>
      <c r="AE112" s="100">
        <f>$G112*$BJ112</f>
        <v>0.18000000000000002</v>
      </c>
      <c r="AF112" s="100">
        <f>$G112*$BJ112</f>
        <v>0.18000000000000002</v>
      </c>
      <c r="AG112" s="100">
        <f>$G112*$BJ112</f>
        <v>0.18000000000000002</v>
      </c>
      <c r="AH112" s="100">
        <f>$G112*$BJ112</f>
        <v>0.18000000000000002</v>
      </c>
      <c r="AI112" s="100">
        <f>$G112*$BJ112</f>
        <v>0.18000000000000002</v>
      </c>
      <c r="AJ112" s="100">
        <f>$G112*$BJ112</f>
        <v>0.18000000000000002</v>
      </c>
      <c r="AK112" s="100">
        <f>$G112*$BJ112</f>
        <v>0.18000000000000002</v>
      </c>
      <c r="AL112" s="100">
        <f>$G112*$BJ112</f>
        <v>0.18000000000000002</v>
      </c>
      <c r="AM112" s="100">
        <f>$G112*$BJ112</f>
        <v>0.18000000000000002</v>
      </c>
      <c r="AN112" s="100">
        <f t="shared" si="118"/>
        <v>2.1599999999999997</v>
      </c>
      <c r="AO112" s="100">
        <f>$G112*$BJ112</f>
        <v>0.18000000000000002</v>
      </c>
      <c r="AP112" s="100">
        <f>$G112*$BJ112</f>
        <v>0.18000000000000002</v>
      </c>
      <c r="AQ112" s="100">
        <f>$G112*$BJ112</f>
        <v>0.18000000000000002</v>
      </c>
      <c r="AR112" s="100">
        <f>$G112*$BJ112</f>
        <v>0.18000000000000002</v>
      </c>
      <c r="AS112" s="100">
        <f>$G112*$BJ112</f>
        <v>0.18000000000000002</v>
      </c>
      <c r="AT112" s="100">
        <f>$G112*$BJ112</f>
        <v>0.18000000000000002</v>
      </c>
      <c r="AU112" s="100">
        <f>$G112*$BJ112</f>
        <v>0.18000000000000002</v>
      </c>
      <c r="AV112" s="100">
        <f>$G112*$BJ112</f>
        <v>0.18000000000000002</v>
      </c>
      <c r="AW112" s="100">
        <f>$G112*$BJ112</f>
        <v>0.18000000000000002</v>
      </c>
      <c r="AX112" s="100">
        <f>$G112*$BJ112</f>
        <v>0.18000000000000002</v>
      </c>
      <c r="AY112" s="100">
        <f>$G112*$BJ112</f>
        <v>0.18000000000000002</v>
      </c>
      <c r="AZ112" s="100">
        <f>$G112*$BJ112</f>
        <v>0.18000000000000002</v>
      </c>
      <c r="BA112" s="116">
        <f t="shared" si="143"/>
        <v>2.1599999999999997</v>
      </c>
      <c r="BB112" s="100" t="s">
        <v>176</v>
      </c>
      <c r="BC112" s="100" t="s">
        <v>176</v>
      </c>
      <c r="BD112" s="100" t="s">
        <v>176</v>
      </c>
      <c r="BE112" s="100" t="s">
        <v>176</v>
      </c>
      <c r="BF112" s="100" t="s">
        <v>176</v>
      </c>
      <c r="BG112" s="100" t="s">
        <v>176</v>
      </c>
      <c r="BH112" s="100" t="s">
        <v>176</v>
      </c>
      <c r="BI112" s="116">
        <f t="shared" si="144"/>
        <v>0</v>
      </c>
      <c r="BJ112" s="83">
        <f t="shared" si="120"/>
        <v>8.3333333333333332E-3</v>
      </c>
      <c r="BK112" s="100">
        <f t="shared" si="157"/>
        <v>21.6</v>
      </c>
      <c r="BL112" s="212"/>
    </row>
    <row r="113" spans="1:64" ht="12.75" customHeight="1" outlineLevel="1" x14ac:dyDescent="0.2">
      <c r="A113" s="9">
        <v>111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8">
        <f t="shared" si="121"/>
        <v>21.6</v>
      </c>
      <c r="H113" s="71">
        <f t="shared" si="122"/>
        <v>2.16</v>
      </c>
      <c r="I113" s="71">
        <f t="shared" si="123"/>
        <v>2.16</v>
      </c>
      <c r="J113" s="71">
        <f t="shared" si="124"/>
        <v>2.16</v>
      </c>
      <c r="K113" s="71">
        <f t="shared" si="125"/>
        <v>2.16</v>
      </c>
      <c r="L113" s="71">
        <f t="shared" si="126"/>
        <v>2.16</v>
      </c>
      <c r="M113" s="71">
        <f t="shared" si="127"/>
        <v>2.16</v>
      </c>
      <c r="N113" s="71">
        <f t="shared" si="128"/>
        <v>2.16</v>
      </c>
      <c r="O113" s="130">
        <f t="shared" si="145"/>
        <v>0.18000000000000002</v>
      </c>
      <c r="P113" s="130">
        <f t="shared" si="146"/>
        <v>0.18000000000000002</v>
      </c>
      <c r="Q113" s="130">
        <f t="shared" si="147"/>
        <v>0.18000000000000002</v>
      </c>
      <c r="R113" s="130">
        <f t="shared" si="148"/>
        <v>0.18000000000000002</v>
      </c>
      <c r="S113" s="130">
        <f t="shared" si="149"/>
        <v>0.18000000000000002</v>
      </c>
      <c r="T113" s="130">
        <f t="shared" si="150"/>
        <v>0.18000000000000002</v>
      </c>
      <c r="U113" s="130">
        <f t="shared" si="151"/>
        <v>0.18000000000000002</v>
      </c>
      <c r="V113" s="130">
        <f t="shared" si="152"/>
        <v>0.18000000000000002</v>
      </c>
      <c r="W113" s="130">
        <f t="shared" si="153"/>
        <v>0.18000000000000002</v>
      </c>
      <c r="X113" s="130">
        <f t="shared" si="154"/>
        <v>0.18000000000000002</v>
      </c>
      <c r="Y113" s="130">
        <f t="shared" si="155"/>
        <v>0.18000000000000002</v>
      </c>
      <c r="Z113" s="130">
        <f t="shared" si="156"/>
        <v>0.18000000000000002</v>
      </c>
      <c r="AA113" s="100">
        <f t="shared" si="141"/>
        <v>2.1599999999999997</v>
      </c>
      <c r="AB113" s="100">
        <f>$G113*$BJ113</f>
        <v>0.18000000000000002</v>
      </c>
      <c r="AC113" s="100">
        <f>$G113*$BJ113</f>
        <v>0.18000000000000002</v>
      </c>
      <c r="AD113" s="100">
        <f>$G113*$BJ113</f>
        <v>0.18000000000000002</v>
      </c>
      <c r="AE113" s="100">
        <f>$G113*$BJ113</f>
        <v>0.18000000000000002</v>
      </c>
      <c r="AF113" s="100">
        <f>$G113*$BJ113</f>
        <v>0.18000000000000002</v>
      </c>
      <c r="AG113" s="100">
        <f>$G113*$BJ113</f>
        <v>0.18000000000000002</v>
      </c>
      <c r="AH113" s="100">
        <f>$G113*$BJ113</f>
        <v>0.18000000000000002</v>
      </c>
      <c r="AI113" s="100">
        <f>$G113*$BJ113</f>
        <v>0.18000000000000002</v>
      </c>
      <c r="AJ113" s="100">
        <f>$G113*$BJ113</f>
        <v>0.18000000000000002</v>
      </c>
      <c r="AK113" s="100">
        <f>$G113*$BJ113</f>
        <v>0.18000000000000002</v>
      </c>
      <c r="AL113" s="100">
        <f>$G113*$BJ113</f>
        <v>0.18000000000000002</v>
      </c>
      <c r="AM113" s="100">
        <f>$G113*$BJ113</f>
        <v>0.18000000000000002</v>
      </c>
      <c r="AN113" s="100">
        <f t="shared" si="118"/>
        <v>2.1599999999999997</v>
      </c>
      <c r="AO113" s="100">
        <f>$G113*$BJ113</f>
        <v>0.18000000000000002</v>
      </c>
      <c r="AP113" s="100">
        <f>$G113*$BJ113</f>
        <v>0.18000000000000002</v>
      </c>
      <c r="AQ113" s="100">
        <f>$G113*$BJ113</f>
        <v>0.18000000000000002</v>
      </c>
      <c r="AR113" s="100">
        <f>$G113*$BJ113</f>
        <v>0.18000000000000002</v>
      </c>
      <c r="AS113" s="100">
        <f>$G113*$BJ113</f>
        <v>0.18000000000000002</v>
      </c>
      <c r="AT113" s="100">
        <f>$G113*$BJ113</f>
        <v>0.18000000000000002</v>
      </c>
      <c r="AU113" s="100">
        <f>$G113*$BJ113</f>
        <v>0.18000000000000002</v>
      </c>
      <c r="AV113" s="100">
        <f>$G113*$BJ113</f>
        <v>0.18000000000000002</v>
      </c>
      <c r="AW113" s="100">
        <f>$G113*$BJ113</f>
        <v>0.18000000000000002</v>
      </c>
      <c r="AX113" s="100">
        <f>$G113*$BJ113</f>
        <v>0.18000000000000002</v>
      </c>
      <c r="AY113" s="100">
        <f>$G113*$BJ113</f>
        <v>0.18000000000000002</v>
      </c>
      <c r="AZ113" s="100">
        <f>$G113*$BJ113</f>
        <v>0.18000000000000002</v>
      </c>
      <c r="BA113" s="116">
        <f t="shared" si="143"/>
        <v>2.1599999999999997</v>
      </c>
      <c r="BB113" s="100" t="s">
        <v>176</v>
      </c>
      <c r="BC113" s="100" t="s">
        <v>176</v>
      </c>
      <c r="BD113" s="100" t="s">
        <v>176</v>
      </c>
      <c r="BE113" s="100" t="s">
        <v>176</v>
      </c>
      <c r="BF113" s="100" t="s">
        <v>176</v>
      </c>
      <c r="BG113" s="100" t="s">
        <v>176</v>
      </c>
      <c r="BH113" s="100" t="s">
        <v>176</v>
      </c>
      <c r="BI113" s="116">
        <f t="shared" si="144"/>
        <v>0</v>
      </c>
      <c r="BJ113" s="83">
        <f t="shared" si="120"/>
        <v>8.3333333333333332E-3</v>
      </c>
      <c r="BK113" s="100">
        <f t="shared" si="157"/>
        <v>21.6</v>
      </c>
      <c r="BL113" s="212"/>
    </row>
    <row r="114" spans="1:64" ht="12.75" customHeight="1" outlineLevel="1" x14ac:dyDescent="0.2">
      <c r="A114" s="9">
        <v>112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8">
        <f t="shared" si="121"/>
        <v>21.6</v>
      </c>
      <c r="H114" s="71">
        <f t="shared" si="122"/>
        <v>2.16</v>
      </c>
      <c r="I114" s="71">
        <f t="shared" si="123"/>
        <v>2.16</v>
      </c>
      <c r="J114" s="71">
        <f t="shared" si="124"/>
        <v>2.16</v>
      </c>
      <c r="K114" s="71">
        <f t="shared" si="125"/>
        <v>2.16</v>
      </c>
      <c r="L114" s="71">
        <f t="shared" si="126"/>
        <v>2.16</v>
      </c>
      <c r="M114" s="71">
        <f t="shared" si="127"/>
        <v>2.16</v>
      </c>
      <c r="N114" s="71">
        <f t="shared" si="128"/>
        <v>2.16</v>
      </c>
      <c r="O114" s="130">
        <f t="shared" si="145"/>
        <v>0.18000000000000002</v>
      </c>
      <c r="P114" s="130">
        <f t="shared" si="146"/>
        <v>0.18000000000000002</v>
      </c>
      <c r="Q114" s="130">
        <f t="shared" si="147"/>
        <v>0.18000000000000002</v>
      </c>
      <c r="R114" s="130">
        <f t="shared" si="148"/>
        <v>0.18000000000000002</v>
      </c>
      <c r="S114" s="130">
        <f t="shared" si="149"/>
        <v>0.18000000000000002</v>
      </c>
      <c r="T114" s="130">
        <f t="shared" si="150"/>
        <v>0.18000000000000002</v>
      </c>
      <c r="U114" s="130">
        <f t="shared" si="151"/>
        <v>0.18000000000000002</v>
      </c>
      <c r="V114" s="130">
        <f t="shared" si="152"/>
        <v>0.18000000000000002</v>
      </c>
      <c r="W114" s="130">
        <f t="shared" si="153"/>
        <v>0.18000000000000002</v>
      </c>
      <c r="X114" s="130">
        <f t="shared" si="154"/>
        <v>0.18000000000000002</v>
      </c>
      <c r="Y114" s="130">
        <f t="shared" si="155"/>
        <v>0.18000000000000002</v>
      </c>
      <c r="Z114" s="130">
        <f t="shared" si="156"/>
        <v>0.18000000000000002</v>
      </c>
      <c r="AA114" s="100">
        <f t="shared" si="141"/>
        <v>2.1599999999999997</v>
      </c>
      <c r="AB114" s="100">
        <f>$G114*$BJ114</f>
        <v>0.18000000000000002</v>
      </c>
      <c r="AC114" s="100">
        <f>$G114*$BJ114</f>
        <v>0.18000000000000002</v>
      </c>
      <c r="AD114" s="100">
        <f>$G114*$BJ114</f>
        <v>0.18000000000000002</v>
      </c>
      <c r="AE114" s="100">
        <f>$G114*$BJ114</f>
        <v>0.18000000000000002</v>
      </c>
      <c r="AF114" s="100">
        <f>$G114*$BJ114</f>
        <v>0.18000000000000002</v>
      </c>
      <c r="AG114" s="100">
        <f>$G114*$BJ114</f>
        <v>0.18000000000000002</v>
      </c>
      <c r="AH114" s="100">
        <f>$G114*$BJ114</f>
        <v>0.18000000000000002</v>
      </c>
      <c r="AI114" s="100">
        <f>$G114*$BJ114</f>
        <v>0.18000000000000002</v>
      </c>
      <c r="AJ114" s="100">
        <f>$G114*$BJ114</f>
        <v>0.18000000000000002</v>
      </c>
      <c r="AK114" s="100">
        <f>$G114*$BJ114</f>
        <v>0.18000000000000002</v>
      </c>
      <c r="AL114" s="100">
        <f>$G114*$BJ114</f>
        <v>0.18000000000000002</v>
      </c>
      <c r="AM114" s="100">
        <f>$G114*$BJ114</f>
        <v>0.18000000000000002</v>
      </c>
      <c r="AN114" s="100">
        <f t="shared" si="118"/>
        <v>2.1599999999999997</v>
      </c>
      <c r="AO114" s="100">
        <f>$G114*$BJ114</f>
        <v>0.18000000000000002</v>
      </c>
      <c r="AP114" s="100">
        <f>$G114*$BJ114</f>
        <v>0.18000000000000002</v>
      </c>
      <c r="AQ114" s="100">
        <f>$G114*$BJ114</f>
        <v>0.18000000000000002</v>
      </c>
      <c r="AR114" s="100">
        <f>$G114*$BJ114</f>
        <v>0.18000000000000002</v>
      </c>
      <c r="AS114" s="100">
        <f>$G114*$BJ114</f>
        <v>0.18000000000000002</v>
      </c>
      <c r="AT114" s="100">
        <f>$G114*$BJ114</f>
        <v>0.18000000000000002</v>
      </c>
      <c r="AU114" s="100">
        <f>$G114*$BJ114</f>
        <v>0.18000000000000002</v>
      </c>
      <c r="AV114" s="100">
        <f>$G114*$BJ114</f>
        <v>0.18000000000000002</v>
      </c>
      <c r="AW114" s="100">
        <f>$G114*$BJ114</f>
        <v>0.18000000000000002</v>
      </c>
      <c r="AX114" s="100">
        <f>$G114*$BJ114</f>
        <v>0.18000000000000002</v>
      </c>
      <c r="AY114" s="100">
        <f>$G114*$BJ114</f>
        <v>0.18000000000000002</v>
      </c>
      <c r="AZ114" s="100">
        <f>$G114*$BJ114</f>
        <v>0.18000000000000002</v>
      </c>
      <c r="BA114" s="116">
        <f t="shared" si="143"/>
        <v>2.1599999999999997</v>
      </c>
      <c r="BB114" s="100" t="s">
        <v>176</v>
      </c>
      <c r="BC114" s="100" t="s">
        <v>176</v>
      </c>
      <c r="BD114" s="100" t="s">
        <v>176</v>
      </c>
      <c r="BE114" s="100" t="s">
        <v>176</v>
      </c>
      <c r="BF114" s="100" t="s">
        <v>176</v>
      </c>
      <c r="BG114" s="100" t="s">
        <v>176</v>
      </c>
      <c r="BH114" s="100" t="s">
        <v>176</v>
      </c>
      <c r="BI114" s="116">
        <f t="shared" si="144"/>
        <v>0</v>
      </c>
      <c r="BJ114" s="83">
        <f t="shared" si="120"/>
        <v>8.3333333333333332E-3</v>
      </c>
      <c r="BK114" s="100">
        <f t="shared" si="157"/>
        <v>21.6</v>
      </c>
      <c r="BL114" s="212"/>
    </row>
    <row r="115" spans="1:64" ht="12.75" customHeight="1" outlineLevel="1" x14ac:dyDescent="0.2">
      <c r="A115" s="9">
        <v>113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8">
        <f t="shared" si="121"/>
        <v>21.6</v>
      </c>
      <c r="H115" s="71">
        <f t="shared" si="122"/>
        <v>2.16</v>
      </c>
      <c r="I115" s="71">
        <f t="shared" si="123"/>
        <v>2.16</v>
      </c>
      <c r="J115" s="71">
        <f t="shared" si="124"/>
        <v>2.16</v>
      </c>
      <c r="K115" s="71">
        <f t="shared" si="125"/>
        <v>2.16</v>
      </c>
      <c r="L115" s="71">
        <f t="shared" si="126"/>
        <v>2.16</v>
      </c>
      <c r="M115" s="71">
        <f t="shared" si="127"/>
        <v>2.16</v>
      </c>
      <c r="N115" s="71">
        <f t="shared" si="128"/>
        <v>2.16</v>
      </c>
      <c r="O115" s="130">
        <f t="shared" si="145"/>
        <v>0.18000000000000002</v>
      </c>
      <c r="P115" s="130">
        <f t="shared" si="146"/>
        <v>0.18000000000000002</v>
      </c>
      <c r="Q115" s="130">
        <f t="shared" si="147"/>
        <v>0.18000000000000002</v>
      </c>
      <c r="R115" s="130">
        <f t="shared" si="148"/>
        <v>0.18000000000000002</v>
      </c>
      <c r="S115" s="130">
        <f t="shared" si="149"/>
        <v>0.18000000000000002</v>
      </c>
      <c r="T115" s="130">
        <f t="shared" si="150"/>
        <v>0.18000000000000002</v>
      </c>
      <c r="U115" s="130">
        <f t="shared" si="151"/>
        <v>0.18000000000000002</v>
      </c>
      <c r="V115" s="130">
        <f t="shared" si="152"/>
        <v>0.18000000000000002</v>
      </c>
      <c r="W115" s="130">
        <f t="shared" si="153"/>
        <v>0.18000000000000002</v>
      </c>
      <c r="X115" s="130">
        <f t="shared" si="154"/>
        <v>0.18000000000000002</v>
      </c>
      <c r="Y115" s="130">
        <f t="shared" si="155"/>
        <v>0.18000000000000002</v>
      </c>
      <c r="Z115" s="130">
        <f t="shared" si="156"/>
        <v>0.18000000000000002</v>
      </c>
      <c r="AA115" s="100">
        <f t="shared" si="141"/>
        <v>2.1599999999999997</v>
      </c>
      <c r="AB115" s="100">
        <f>$G115*$BJ115</f>
        <v>0.18000000000000002</v>
      </c>
      <c r="AC115" s="100">
        <f>$G115*$BJ115</f>
        <v>0.18000000000000002</v>
      </c>
      <c r="AD115" s="100">
        <f>$G115*$BJ115</f>
        <v>0.18000000000000002</v>
      </c>
      <c r="AE115" s="100">
        <f>$G115*$BJ115</f>
        <v>0.18000000000000002</v>
      </c>
      <c r="AF115" s="100">
        <f>$G115*$BJ115</f>
        <v>0.18000000000000002</v>
      </c>
      <c r="AG115" s="100">
        <f>$G115*$BJ115</f>
        <v>0.18000000000000002</v>
      </c>
      <c r="AH115" s="100">
        <f>$G115*$BJ115</f>
        <v>0.18000000000000002</v>
      </c>
      <c r="AI115" s="100">
        <f>$G115*$BJ115</f>
        <v>0.18000000000000002</v>
      </c>
      <c r="AJ115" s="100">
        <f>$G115*$BJ115</f>
        <v>0.18000000000000002</v>
      </c>
      <c r="AK115" s="100">
        <f>$G115*$BJ115</f>
        <v>0.18000000000000002</v>
      </c>
      <c r="AL115" s="100">
        <f>$G115*$BJ115</f>
        <v>0.18000000000000002</v>
      </c>
      <c r="AM115" s="100">
        <f>$G115*$BJ115</f>
        <v>0.18000000000000002</v>
      </c>
      <c r="AN115" s="100">
        <f t="shared" si="118"/>
        <v>2.1599999999999997</v>
      </c>
      <c r="AO115" s="100">
        <f>$G115*$BJ115</f>
        <v>0.18000000000000002</v>
      </c>
      <c r="AP115" s="100">
        <f>$G115*$BJ115</f>
        <v>0.18000000000000002</v>
      </c>
      <c r="AQ115" s="100">
        <f>$G115*$BJ115</f>
        <v>0.18000000000000002</v>
      </c>
      <c r="AR115" s="100">
        <f>$G115*$BJ115</f>
        <v>0.18000000000000002</v>
      </c>
      <c r="AS115" s="100">
        <f>$G115*$BJ115</f>
        <v>0.18000000000000002</v>
      </c>
      <c r="AT115" s="100">
        <f>$G115*$BJ115</f>
        <v>0.18000000000000002</v>
      </c>
      <c r="AU115" s="100">
        <f>$G115*$BJ115</f>
        <v>0.18000000000000002</v>
      </c>
      <c r="AV115" s="100">
        <f>$G115*$BJ115</f>
        <v>0.18000000000000002</v>
      </c>
      <c r="AW115" s="100">
        <f>$G115*$BJ115</f>
        <v>0.18000000000000002</v>
      </c>
      <c r="AX115" s="100">
        <f>$G115*$BJ115</f>
        <v>0.18000000000000002</v>
      </c>
      <c r="AY115" s="100">
        <f>$G115*$BJ115</f>
        <v>0.18000000000000002</v>
      </c>
      <c r="AZ115" s="100">
        <f>$G115*$BJ115</f>
        <v>0.18000000000000002</v>
      </c>
      <c r="BA115" s="116">
        <f>SUM(AO115:AZ115)</f>
        <v>2.1599999999999997</v>
      </c>
      <c r="BB115" s="100" t="s">
        <v>176</v>
      </c>
      <c r="BC115" s="100" t="s">
        <v>176</v>
      </c>
      <c r="BD115" s="100" t="s">
        <v>176</v>
      </c>
      <c r="BE115" s="100" t="s">
        <v>176</v>
      </c>
      <c r="BF115" s="100" t="s">
        <v>176</v>
      </c>
      <c r="BG115" s="100" t="s">
        <v>176</v>
      </c>
      <c r="BH115" s="100" t="s">
        <v>176</v>
      </c>
      <c r="BI115" s="116">
        <f t="shared" si="144"/>
        <v>0</v>
      </c>
      <c r="BJ115" s="83">
        <f t="shared" si="120"/>
        <v>8.3333333333333332E-3</v>
      </c>
      <c r="BK115" s="100">
        <f t="shared" si="157"/>
        <v>21.6</v>
      </c>
      <c r="BL115" s="212"/>
    </row>
    <row r="116" spans="1:64" ht="12.75" customHeight="1" outlineLevel="1" x14ac:dyDescent="0.2">
      <c r="A116" s="9">
        <v>114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8">
        <f t="shared" si="121"/>
        <v>21.6</v>
      </c>
      <c r="H116" s="71">
        <f t="shared" si="122"/>
        <v>2.16</v>
      </c>
      <c r="I116" s="71">
        <f t="shared" si="123"/>
        <v>2.16</v>
      </c>
      <c r="J116" s="71">
        <f t="shared" si="124"/>
        <v>2.16</v>
      </c>
      <c r="K116" s="71">
        <f t="shared" si="125"/>
        <v>2.16</v>
      </c>
      <c r="L116" s="71">
        <f t="shared" si="126"/>
        <v>2.16</v>
      </c>
      <c r="M116" s="71">
        <f t="shared" si="127"/>
        <v>2.16</v>
      </c>
      <c r="N116" s="71">
        <f t="shared" si="128"/>
        <v>2.16</v>
      </c>
      <c r="O116" s="130">
        <f t="shared" si="145"/>
        <v>0.18000000000000002</v>
      </c>
      <c r="P116" s="130">
        <f t="shared" si="146"/>
        <v>0.18000000000000002</v>
      </c>
      <c r="Q116" s="130">
        <f t="shared" si="147"/>
        <v>0.18000000000000002</v>
      </c>
      <c r="R116" s="130">
        <f t="shared" si="148"/>
        <v>0.18000000000000002</v>
      </c>
      <c r="S116" s="130">
        <f t="shared" si="149"/>
        <v>0.18000000000000002</v>
      </c>
      <c r="T116" s="130">
        <f t="shared" si="150"/>
        <v>0.18000000000000002</v>
      </c>
      <c r="U116" s="130">
        <f t="shared" si="151"/>
        <v>0.18000000000000002</v>
      </c>
      <c r="V116" s="130">
        <f t="shared" si="152"/>
        <v>0.18000000000000002</v>
      </c>
      <c r="W116" s="130">
        <f t="shared" si="153"/>
        <v>0.18000000000000002</v>
      </c>
      <c r="X116" s="130">
        <f t="shared" si="154"/>
        <v>0.18000000000000002</v>
      </c>
      <c r="Y116" s="130">
        <f t="shared" si="155"/>
        <v>0.18000000000000002</v>
      </c>
      <c r="Z116" s="130">
        <f t="shared" si="156"/>
        <v>0.18000000000000002</v>
      </c>
      <c r="AA116" s="100">
        <f t="shared" si="141"/>
        <v>2.1599999999999997</v>
      </c>
      <c r="AB116" s="100">
        <f>$G116*$BJ116</f>
        <v>0.18000000000000002</v>
      </c>
      <c r="AC116" s="100">
        <f>$G116*$BJ116</f>
        <v>0.18000000000000002</v>
      </c>
      <c r="AD116" s="100">
        <f>$G116*$BJ116</f>
        <v>0.18000000000000002</v>
      </c>
      <c r="AE116" s="100">
        <f>$G116*$BJ116</f>
        <v>0.18000000000000002</v>
      </c>
      <c r="AF116" s="100">
        <f>$G116*$BJ116</f>
        <v>0.18000000000000002</v>
      </c>
      <c r="AG116" s="100">
        <f>$G116*$BJ116</f>
        <v>0.18000000000000002</v>
      </c>
      <c r="AH116" s="100">
        <f>$G116*$BJ116</f>
        <v>0.18000000000000002</v>
      </c>
      <c r="AI116" s="100">
        <f>$G116*$BJ116</f>
        <v>0.18000000000000002</v>
      </c>
      <c r="AJ116" s="100">
        <f>$G116*$BJ116</f>
        <v>0.18000000000000002</v>
      </c>
      <c r="AK116" s="100">
        <f>$G116*$BJ116</f>
        <v>0.18000000000000002</v>
      </c>
      <c r="AL116" s="100">
        <f>$G116*$BJ116</f>
        <v>0.18000000000000002</v>
      </c>
      <c r="AM116" s="100">
        <f>$G116*$BJ116</f>
        <v>0.18000000000000002</v>
      </c>
      <c r="AN116" s="100">
        <f t="shared" si="118"/>
        <v>2.1599999999999997</v>
      </c>
      <c r="AO116" s="100">
        <f>$G116*$BJ116</f>
        <v>0.18000000000000002</v>
      </c>
      <c r="AP116" s="100">
        <f>$G116*$BJ116</f>
        <v>0.18000000000000002</v>
      </c>
      <c r="AQ116" s="100">
        <f>$G116*$BJ116</f>
        <v>0.18000000000000002</v>
      </c>
      <c r="AR116" s="100">
        <f>$G116*$BJ116</f>
        <v>0.18000000000000002</v>
      </c>
      <c r="AS116" s="100">
        <f>$G116*$BJ116</f>
        <v>0.18000000000000002</v>
      </c>
      <c r="AT116" s="100">
        <f>$G116*$BJ116</f>
        <v>0.18000000000000002</v>
      </c>
      <c r="AU116" s="100">
        <f>$G116*$BJ116</f>
        <v>0.18000000000000002</v>
      </c>
      <c r="AV116" s="100">
        <f>$G116*$BJ116</f>
        <v>0.18000000000000002</v>
      </c>
      <c r="AW116" s="100">
        <f>$G116*$BJ116</f>
        <v>0.18000000000000002</v>
      </c>
      <c r="AX116" s="100">
        <f>$G116*$BJ116</f>
        <v>0.18000000000000002</v>
      </c>
      <c r="AY116" s="100">
        <f>$G116*$BJ116</f>
        <v>0.18000000000000002</v>
      </c>
      <c r="AZ116" s="100">
        <f>$G116*$BJ116</f>
        <v>0.18000000000000002</v>
      </c>
      <c r="BA116" s="116">
        <f t="shared" si="143"/>
        <v>2.1599999999999997</v>
      </c>
      <c r="BB116" s="100" t="s">
        <v>176</v>
      </c>
      <c r="BC116" s="100" t="s">
        <v>176</v>
      </c>
      <c r="BD116" s="100" t="s">
        <v>176</v>
      </c>
      <c r="BE116" s="100" t="s">
        <v>176</v>
      </c>
      <c r="BF116" s="100" t="s">
        <v>176</v>
      </c>
      <c r="BG116" s="100" t="s">
        <v>176</v>
      </c>
      <c r="BH116" s="100" t="s">
        <v>176</v>
      </c>
      <c r="BI116" s="116">
        <f t="shared" si="144"/>
        <v>0</v>
      </c>
      <c r="BJ116" s="83">
        <f t="shared" si="120"/>
        <v>8.3333333333333332E-3</v>
      </c>
      <c r="BK116" s="100">
        <f t="shared" si="157"/>
        <v>21.6</v>
      </c>
      <c r="BL116" s="212"/>
    </row>
    <row r="117" spans="1:64" ht="12.75" customHeight="1" outlineLevel="1" x14ac:dyDescent="0.2">
      <c r="A117" s="9">
        <v>115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8">
        <f t="shared" si="121"/>
        <v>21.6</v>
      </c>
      <c r="H117" s="71">
        <f t="shared" si="122"/>
        <v>2.16</v>
      </c>
      <c r="I117" s="71">
        <f t="shared" si="123"/>
        <v>2.16</v>
      </c>
      <c r="J117" s="71">
        <f t="shared" si="124"/>
        <v>2.16</v>
      </c>
      <c r="K117" s="71">
        <f t="shared" si="125"/>
        <v>2.16</v>
      </c>
      <c r="L117" s="71">
        <f t="shared" si="126"/>
        <v>2.16</v>
      </c>
      <c r="M117" s="71">
        <f t="shared" si="127"/>
        <v>2.16</v>
      </c>
      <c r="N117" s="71">
        <f t="shared" si="128"/>
        <v>2.16</v>
      </c>
      <c r="O117" s="130">
        <f t="shared" si="145"/>
        <v>0.18000000000000002</v>
      </c>
      <c r="P117" s="130">
        <f t="shared" si="146"/>
        <v>0.18000000000000002</v>
      </c>
      <c r="Q117" s="130">
        <f t="shared" si="147"/>
        <v>0.18000000000000002</v>
      </c>
      <c r="R117" s="130">
        <f t="shared" si="148"/>
        <v>0.18000000000000002</v>
      </c>
      <c r="S117" s="130">
        <f t="shared" si="149"/>
        <v>0.18000000000000002</v>
      </c>
      <c r="T117" s="130">
        <f t="shared" si="150"/>
        <v>0.18000000000000002</v>
      </c>
      <c r="U117" s="130">
        <f t="shared" si="151"/>
        <v>0.18000000000000002</v>
      </c>
      <c r="V117" s="130">
        <f t="shared" si="152"/>
        <v>0.18000000000000002</v>
      </c>
      <c r="W117" s="130">
        <f t="shared" si="153"/>
        <v>0.18000000000000002</v>
      </c>
      <c r="X117" s="130">
        <f t="shared" si="154"/>
        <v>0.18000000000000002</v>
      </c>
      <c r="Y117" s="130">
        <f t="shared" si="155"/>
        <v>0.18000000000000002</v>
      </c>
      <c r="Z117" s="130">
        <f t="shared" si="156"/>
        <v>0.18000000000000002</v>
      </c>
      <c r="AA117" s="100">
        <f t="shared" si="141"/>
        <v>2.1599999999999997</v>
      </c>
      <c r="AB117" s="100">
        <f>$G117*$BJ117</f>
        <v>0.18000000000000002</v>
      </c>
      <c r="AC117" s="100">
        <f>$G117*$BJ117</f>
        <v>0.18000000000000002</v>
      </c>
      <c r="AD117" s="100">
        <f>$G117*$BJ117</f>
        <v>0.18000000000000002</v>
      </c>
      <c r="AE117" s="100">
        <f>$G117*$BJ117</f>
        <v>0.18000000000000002</v>
      </c>
      <c r="AF117" s="100">
        <f>$G117*$BJ117</f>
        <v>0.18000000000000002</v>
      </c>
      <c r="AG117" s="100">
        <f>$G117*$BJ117</f>
        <v>0.18000000000000002</v>
      </c>
      <c r="AH117" s="100">
        <f>$G117*$BJ117</f>
        <v>0.18000000000000002</v>
      </c>
      <c r="AI117" s="100">
        <f>$G117*$BJ117</f>
        <v>0.18000000000000002</v>
      </c>
      <c r="AJ117" s="100">
        <f>$G117*$BJ117</f>
        <v>0.18000000000000002</v>
      </c>
      <c r="AK117" s="100">
        <f>$G117*$BJ117</f>
        <v>0.18000000000000002</v>
      </c>
      <c r="AL117" s="100">
        <f>$G117*$BJ117</f>
        <v>0.18000000000000002</v>
      </c>
      <c r="AM117" s="100">
        <f>$G117*$BJ117</f>
        <v>0.18000000000000002</v>
      </c>
      <c r="AN117" s="100">
        <f t="shared" si="118"/>
        <v>2.1599999999999997</v>
      </c>
      <c r="AO117" s="100">
        <f>$G117*$BJ117</f>
        <v>0.18000000000000002</v>
      </c>
      <c r="AP117" s="100">
        <f>$G117*$BJ117</f>
        <v>0.18000000000000002</v>
      </c>
      <c r="AQ117" s="100">
        <f>$G117*$BJ117</f>
        <v>0.18000000000000002</v>
      </c>
      <c r="AR117" s="100">
        <f>$G117*$BJ117</f>
        <v>0.18000000000000002</v>
      </c>
      <c r="AS117" s="100">
        <f>$G117*$BJ117</f>
        <v>0.18000000000000002</v>
      </c>
      <c r="AT117" s="100">
        <f>$G117*$BJ117</f>
        <v>0.18000000000000002</v>
      </c>
      <c r="AU117" s="100">
        <f>$G117*$BJ117</f>
        <v>0.18000000000000002</v>
      </c>
      <c r="AV117" s="100">
        <f>$G117*$BJ117</f>
        <v>0.18000000000000002</v>
      </c>
      <c r="AW117" s="100">
        <f>$G117*$BJ117</f>
        <v>0.18000000000000002</v>
      </c>
      <c r="AX117" s="100">
        <f>$G117*$BJ117</f>
        <v>0.18000000000000002</v>
      </c>
      <c r="AY117" s="100">
        <f>$G117*$BJ117</f>
        <v>0.18000000000000002</v>
      </c>
      <c r="AZ117" s="100">
        <f>$G117*$BJ117</f>
        <v>0.18000000000000002</v>
      </c>
      <c r="BA117" s="116">
        <f t="shared" si="143"/>
        <v>2.1599999999999997</v>
      </c>
      <c r="BB117" s="100" t="s">
        <v>176</v>
      </c>
      <c r="BC117" s="100" t="s">
        <v>176</v>
      </c>
      <c r="BD117" s="100" t="s">
        <v>176</v>
      </c>
      <c r="BE117" s="100" t="s">
        <v>176</v>
      </c>
      <c r="BF117" s="100" t="s">
        <v>176</v>
      </c>
      <c r="BG117" s="100" t="s">
        <v>176</v>
      </c>
      <c r="BH117" s="100" t="s">
        <v>176</v>
      </c>
      <c r="BI117" s="116">
        <f t="shared" si="144"/>
        <v>0</v>
      </c>
      <c r="BJ117" s="83">
        <f t="shared" si="120"/>
        <v>8.3333333333333332E-3</v>
      </c>
      <c r="BK117" s="100">
        <f t="shared" si="157"/>
        <v>21.6</v>
      </c>
      <c r="BL117" s="212"/>
    </row>
    <row r="118" spans="1:64" ht="12.75" customHeight="1" outlineLevel="1" x14ac:dyDescent="0.2">
      <c r="A118" s="9">
        <v>116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8">
        <f t="shared" si="121"/>
        <v>21.6</v>
      </c>
      <c r="H118" s="71">
        <f t="shared" si="122"/>
        <v>2.16</v>
      </c>
      <c r="I118" s="71">
        <f t="shared" si="123"/>
        <v>2.16</v>
      </c>
      <c r="J118" s="71">
        <f t="shared" si="124"/>
        <v>2.16</v>
      </c>
      <c r="K118" s="71">
        <f t="shared" si="125"/>
        <v>2.16</v>
      </c>
      <c r="L118" s="71">
        <f t="shared" si="126"/>
        <v>2.16</v>
      </c>
      <c r="M118" s="71">
        <f t="shared" si="127"/>
        <v>2.16</v>
      </c>
      <c r="N118" s="71">
        <f t="shared" si="128"/>
        <v>2.16</v>
      </c>
      <c r="O118" s="130">
        <f t="shared" si="145"/>
        <v>0.18000000000000002</v>
      </c>
      <c r="P118" s="130">
        <f t="shared" si="146"/>
        <v>0.18000000000000002</v>
      </c>
      <c r="Q118" s="130">
        <f t="shared" si="147"/>
        <v>0.18000000000000002</v>
      </c>
      <c r="R118" s="130">
        <f t="shared" si="148"/>
        <v>0.18000000000000002</v>
      </c>
      <c r="S118" s="130">
        <f t="shared" si="149"/>
        <v>0.18000000000000002</v>
      </c>
      <c r="T118" s="130">
        <f t="shared" si="150"/>
        <v>0.18000000000000002</v>
      </c>
      <c r="U118" s="130">
        <f t="shared" si="151"/>
        <v>0.18000000000000002</v>
      </c>
      <c r="V118" s="130">
        <f t="shared" si="152"/>
        <v>0.18000000000000002</v>
      </c>
      <c r="W118" s="130">
        <f t="shared" si="153"/>
        <v>0.18000000000000002</v>
      </c>
      <c r="X118" s="130">
        <f t="shared" si="154"/>
        <v>0.18000000000000002</v>
      </c>
      <c r="Y118" s="130">
        <f t="shared" si="155"/>
        <v>0.18000000000000002</v>
      </c>
      <c r="Z118" s="130">
        <f t="shared" si="156"/>
        <v>0.18000000000000002</v>
      </c>
      <c r="AA118" s="100">
        <f t="shared" si="141"/>
        <v>2.1599999999999997</v>
      </c>
      <c r="AB118" s="100">
        <f>$G118*$BJ118</f>
        <v>0.18000000000000002</v>
      </c>
      <c r="AC118" s="100">
        <f>$G118*$BJ118</f>
        <v>0.18000000000000002</v>
      </c>
      <c r="AD118" s="100">
        <f>$G118*$BJ118</f>
        <v>0.18000000000000002</v>
      </c>
      <c r="AE118" s="100">
        <f>$G118*$BJ118</f>
        <v>0.18000000000000002</v>
      </c>
      <c r="AF118" s="100">
        <f>$G118*$BJ118</f>
        <v>0.18000000000000002</v>
      </c>
      <c r="AG118" s="100">
        <f>$G118*$BJ118</f>
        <v>0.18000000000000002</v>
      </c>
      <c r="AH118" s="100">
        <f>$G118*$BJ118</f>
        <v>0.18000000000000002</v>
      </c>
      <c r="AI118" s="100">
        <f>$G118*$BJ118</f>
        <v>0.18000000000000002</v>
      </c>
      <c r="AJ118" s="100">
        <f>$G118*$BJ118</f>
        <v>0.18000000000000002</v>
      </c>
      <c r="AK118" s="100">
        <f>$G118*$BJ118</f>
        <v>0.18000000000000002</v>
      </c>
      <c r="AL118" s="100">
        <f>$G118*$BJ118</f>
        <v>0.18000000000000002</v>
      </c>
      <c r="AM118" s="100">
        <f>$G118*$BJ118</f>
        <v>0.18000000000000002</v>
      </c>
      <c r="AN118" s="100">
        <f t="shared" si="118"/>
        <v>2.1599999999999997</v>
      </c>
      <c r="AO118" s="100">
        <f>$G118*$BJ118</f>
        <v>0.18000000000000002</v>
      </c>
      <c r="AP118" s="100">
        <f>$G118*$BJ118</f>
        <v>0.18000000000000002</v>
      </c>
      <c r="AQ118" s="100">
        <f>$G118*$BJ118</f>
        <v>0.18000000000000002</v>
      </c>
      <c r="AR118" s="100">
        <f>$G118*$BJ118</f>
        <v>0.18000000000000002</v>
      </c>
      <c r="AS118" s="100">
        <f>$G118*$BJ118</f>
        <v>0.18000000000000002</v>
      </c>
      <c r="AT118" s="100">
        <f>$G118*$BJ118</f>
        <v>0.18000000000000002</v>
      </c>
      <c r="AU118" s="100">
        <f>$G118*$BJ118</f>
        <v>0.18000000000000002</v>
      </c>
      <c r="AV118" s="100">
        <f>$G118*$BJ118</f>
        <v>0.18000000000000002</v>
      </c>
      <c r="AW118" s="100">
        <f>$G118*$BJ118</f>
        <v>0.18000000000000002</v>
      </c>
      <c r="AX118" s="100">
        <f>$G118*$BJ118</f>
        <v>0.18000000000000002</v>
      </c>
      <c r="AY118" s="100">
        <f>$G118*$BJ118</f>
        <v>0.18000000000000002</v>
      </c>
      <c r="AZ118" s="100">
        <f>$G118*$BJ118</f>
        <v>0.18000000000000002</v>
      </c>
      <c r="BA118" s="116">
        <f t="shared" si="143"/>
        <v>2.1599999999999997</v>
      </c>
      <c r="BB118" s="100" t="s">
        <v>176</v>
      </c>
      <c r="BC118" s="100" t="s">
        <v>176</v>
      </c>
      <c r="BD118" s="100" t="s">
        <v>176</v>
      </c>
      <c r="BE118" s="100" t="s">
        <v>176</v>
      </c>
      <c r="BF118" s="100" t="s">
        <v>176</v>
      </c>
      <c r="BG118" s="100" t="s">
        <v>176</v>
      </c>
      <c r="BH118" s="100" t="s">
        <v>176</v>
      </c>
      <c r="BI118" s="116">
        <f t="shared" si="144"/>
        <v>0</v>
      </c>
      <c r="BJ118" s="83">
        <f t="shared" si="120"/>
        <v>8.3333333333333332E-3</v>
      </c>
      <c r="BK118" s="100">
        <f t="shared" si="157"/>
        <v>21.6</v>
      </c>
      <c r="BL118" s="212"/>
    </row>
    <row r="119" spans="1:64" ht="12.75" customHeight="1" outlineLevel="1" x14ac:dyDescent="0.2">
      <c r="A119" s="9">
        <v>117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8">
        <f t="shared" si="121"/>
        <v>21.6</v>
      </c>
      <c r="H119" s="71">
        <f t="shared" si="122"/>
        <v>2.16</v>
      </c>
      <c r="I119" s="71">
        <f t="shared" si="123"/>
        <v>2.16</v>
      </c>
      <c r="J119" s="71">
        <f t="shared" si="124"/>
        <v>2.16</v>
      </c>
      <c r="K119" s="71">
        <f t="shared" si="125"/>
        <v>2.16</v>
      </c>
      <c r="L119" s="71">
        <f t="shared" si="126"/>
        <v>2.16</v>
      </c>
      <c r="M119" s="71">
        <f t="shared" si="127"/>
        <v>2.16</v>
      </c>
      <c r="N119" s="71">
        <f t="shared" si="128"/>
        <v>2.16</v>
      </c>
      <c r="O119" s="130">
        <f t="shared" si="145"/>
        <v>0.18000000000000002</v>
      </c>
      <c r="P119" s="130">
        <f t="shared" si="146"/>
        <v>0.18000000000000002</v>
      </c>
      <c r="Q119" s="130">
        <f t="shared" si="147"/>
        <v>0.18000000000000002</v>
      </c>
      <c r="R119" s="130">
        <f t="shared" si="148"/>
        <v>0.18000000000000002</v>
      </c>
      <c r="S119" s="130">
        <f t="shared" si="149"/>
        <v>0.18000000000000002</v>
      </c>
      <c r="T119" s="130">
        <f t="shared" si="150"/>
        <v>0.18000000000000002</v>
      </c>
      <c r="U119" s="130">
        <f t="shared" si="151"/>
        <v>0.18000000000000002</v>
      </c>
      <c r="V119" s="130">
        <f t="shared" si="152"/>
        <v>0.18000000000000002</v>
      </c>
      <c r="W119" s="130">
        <f t="shared" si="153"/>
        <v>0.18000000000000002</v>
      </c>
      <c r="X119" s="130">
        <f t="shared" si="154"/>
        <v>0.18000000000000002</v>
      </c>
      <c r="Y119" s="130">
        <f t="shared" si="155"/>
        <v>0.18000000000000002</v>
      </c>
      <c r="Z119" s="130">
        <f t="shared" si="156"/>
        <v>0.18000000000000002</v>
      </c>
      <c r="AA119" s="100">
        <f t="shared" si="141"/>
        <v>2.1599999999999997</v>
      </c>
      <c r="AB119" s="100">
        <f>$G119*$BJ119</f>
        <v>0.18000000000000002</v>
      </c>
      <c r="AC119" s="100">
        <f>$G119*$BJ119</f>
        <v>0.18000000000000002</v>
      </c>
      <c r="AD119" s="100">
        <f>$G119*$BJ119</f>
        <v>0.18000000000000002</v>
      </c>
      <c r="AE119" s="100">
        <f>$G119*$BJ119</f>
        <v>0.18000000000000002</v>
      </c>
      <c r="AF119" s="100">
        <f>$G119*$BJ119</f>
        <v>0.18000000000000002</v>
      </c>
      <c r="AG119" s="100">
        <f>$G119*$BJ119</f>
        <v>0.18000000000000002</v>
      </c>
      <c r="AH119" s="100">
        <f>$G119*$BJ119</f>
        <v>0.18000000000000002</v>
      </c>
      <c r="AI119" s="100">
        <f>$G119*$BJ119</f>
        <v>0.18000000000000002</v>
      </c>
      <c r="AJ119" s="100">
        <f>$G119*$BJ119</f>
        <v>0.18000000000000002</v>
      </c>
      <c r="AK119" s="100">
        <f>$G119*$BJ119</f>
        <v>0.18000000000000002</v>
      </c>
      <c r="AL119" s="100">
        <f>$G119*$BJ119</f>
        <v>0.18000000000000002</v>
      </c>
      <c r="AM119" s="100">
        <f>$G119*$BJ119</f>
        <v>0.18000000000000002</v>
      </c>
      <c r="AN119" s="100">
        <f t="shared" si="118"/>
        <v>2.1599999999999997</v>
      </c>
      <c r="AO119" s="100">
        <f>$G119*$BJ119</f>
        <v>0.18000000000000002</v>
      </c>
      <c r="AP119" s="100">
        <f>$G119*$BJ119</f>
        <v>0.18000000000000002</v>
      </c>
      <c r="AQ119" s="100">
        <f>$G119*$BJ119</f>
        <v>0.18000000000000002</v>
      </c>
      <c r="AR119" s="100">
        <f>$G119*$BJ119</f>
        <v>0.18000000000000002</v>
      </c>
      <c r="AS119" s="100">
        <f>$G119*$BJ119</f>
        <v>0.18000000000000002</v>
      </c>
      <c r="AT119" s="100">
        <f>$G119*$BJ119</f>
        <v>0.18000000000000002</v>
      </c>
      <c r="AU119" s="100">
        <f>$G119*$BJ119</f>
        <v>0.18000000000000002</v>
      </c>
      <c r="AV119" s="100">
        <f>$G119*$BJ119</f>
        <v>0.18000000000000002</v>
      </c>
      <c r="AW119" s="100">
        <f>$G119*$BJ119</f>
        <v>0.18000000000000002</v>
      </c>
      <c r="AX119" s="100">
        <f>$G119*$BJ119</f>
        <v>0.18000000000000002</v>
      </c>
      <c r="AY119" s="100">
        <f>$G119*$BJ119</f>
        <v>0.18000000000000002</v>
      </c>
      <c r="AZ119" s="100">
        <f>$G119*$BJ119</f>
        <v>0.18000000000000002</v>
      </c>
      <c r="BA119" s="116">
        <f t="shared" si="143"/>
        <v>2.1599999999999997</v>
      </c>
      <c r="BB119" s="100" t="s">
        <v>176</v>
      </c>
      <c r="BC119" s="100" t="s">
        <v>176</v>
      </c>
      <c r="BD119" s="100" t="s">
        <v>176</v>
      </c>
      <c r="BE119" s="100" t="s">
        <v>176</v>
      </c>
      <c r="BF119" s="100" t="s">
        <v>176</v>
      </c>
      <c r="BG119" s="100" t="s">
        <v>176</v>
      </c>
      <c r="BH119" s="100" t="s">
        <v>176</v>
      </c>
      <c r="BI119" s="116">
        <f t="shared" si="144"/>
        <v>0</v>
      </c>
      <c r="BJ119" s="83">
        <f t="shared" si="120"/>
        <v>8.3333333333333332E-3</v>
      </c>
      <c r="BK119" s="100">
        <f t="shared" si="157"/>
        <v>21.6</v>
      </c>
      <c r="BL119" s="212"/>
    </row>
    <row r="120" spans="1:64" ht="12.75" customHeight="1" outlineLevel="1" x14ac:dyDescent="0.2">
      <c r="A120" s="9">
        <v>118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8">
        <f t="shared" si="121"/>
        <v>21.6</v>
      </c>
      <c r="H120" s="71">
        <f t="shared" si="122"/>
        <v>2.16</v>
      </c>
      <c r="I120" s="71">
        <f t="shared" si="123"/>
        <v>2.16</v>
      </c>
      <c r="J120" s="71">
        <f t="shared" si="124"/>
        <v>2.16</v>
      </c>
      <c r="K120" s="71">
        <f t="shared" si="125"/>
        <v>2.16</v>
      </c>
      <c r="L120" s="71">
        <f t="shared" si="126"/>
        <v>2.16</v>
      </c>
      <c r="M120" s="71">
        <f t="shared" si="127"/>
        <v>2.16</v>
      </c>
      <c r="N120" s="71">
        <f t="shared" si="128"/>
        <v>2.16</v>
      </c>
      <c r="O120" s="130">
        <f t="shared" si="145"/>
        <v>0.18000000000000002</v>
      </c>
      <c r="P120" s="130">
        <f t="shared" si="146"/>
        <v>0.18000000000000002</v>
      </c>
      <c r="Q120" s="130">
        <f t="shared" si="147"/>
        <v>0.18000000000000002</v>
      </c>
      <c r="R120" s="130">
        <f t="shared" si="148"/>
        <v>0.18000000000000002</v>
      </c>
      <c r="S120" s="130">
        <f t="shared" si="149"/>
        <v>0.18000000000000002</v>
      </c>
      <c r="T120" s="130">
        <f t="shared" si="150"/>
        <v>0.18000000000000002</v>
      </c>
      <c r="U120" s="130">
        <f t="shared" si="151"/>
        <v>0.18000000000000002</v>
      </c>
      <c r="V120" s="130">
        <f t="shared" si="152"/>
        <v>0.18000000000000002</v>
      </c>
      <c r="W120" s="130">
        <f t="shared" si="153"/>
        <v>0.18000000000000002</v>
      </c>
      <c r="X120" s="130">
        <f t="shared" si="154"/>
        <v>0.18000000000000002</v>
      </c>
      <c r="Y120" s="130">
        <f t="shared" si="155"/>
        <v>0.18000000000000002</v>
      </c>
      <c r="Z120" s="130">
        <f t="shared" si="156"/>
        <v>0.18000000000000002</v>
      </c>
      <c r="AA120" s="100">
        <f t="shared" si="141"/>
        <v>2.1599999999999997</v>
      </c>
      <c r="AB120" s="100">
        <f>$G120*$BJ120</f>
        <v>0.18000000000000002</v>
      </c>
      <c r="AC120" s="100">
        <f>$G120*$BJ120</f>
        <v>0.18000000000000002</v>
      </c>
      <c r="AD120" s="100">
        <f>$G120*$BJ120</f>
        <v>0.18000000000000002</v>
      </c>
      <c r="AE120" s="100">
        <f>$G120*$BJ120</f>
        <v>0.18000000000000002</v>
      </c>
      <c r="AF120" s="100">
        <f>$G120*$BJ120</f>
        <v>0.18000000000000002</v>
      </c>
      <c r="AG120" s="100">
        <f>$G120*$BJ120</f>
        <v>0.18000000000000002</v>
      </c>
      <c r="AH120" s="100">
        <f>$G120*$BJ120</f>
        <v>0.18000000000000002</v>
      </c>
      <c r="AI120" s="100">
        <f>$G120*$BJ120</f>
        <v>0.18000000000000002</v>
      </c>
      <c r="AJ120" s="100">
        <f>$G120*$BJ120</f>
        <v>0.18000000000000002</v>
      </c>
      <c r="AK120" s="100">
        <f>$G120*$BJ120</f>
        <v>0.18000000000000002</v>
      </c>
      <c r="AL120" s="100">
        <f>$G120*$BJ120</f>
        <v>0.18000000000000002</v>
      </c>
      <c r="AM120" s="100">
        <f>$G120*$BJ120</f>
        <v>0.18000000000000002</v>
      </c>
      <c r="AN120" s="100">
        <f t="shared" si="118"/>
        <v>2.1599999999999997</v>
      </c>
      <c r="AO120" s="100">
        <f>$G120*$BJ120</f>
        <v>0.18000000000000002</v>
      </c>
      <c r="AP120" s="100">
        <f>$G120*$BJ120</f>
        <v>0.18000000000000002</v>
      </c>
      <c r="AQ120" s="100">
        <f>$G120*$BJ120</f>
        <v>0.18000000000000002</v>
      </c>
      <c r="AR120" s="100">
        <f>$G120*$BJ120</f>
        <v>0.18000000000000002</v>
      </c>
      <c r="AS120" s="100">
        <f>$G120*$BJ120</f>
        <v>0.18000000000000002</v>
      </c>
      <c r="AT120" s="100">
        <f>$G120*$BJ120</f>
        <v>0.18000000000000002</v>
      </c>
      <c r="AU120" s="100">
        <f>$G120*$BJ120</f>
        <v>0.18000000000000002</v>
      </c>
      <c r="AV120" s="100">
        <f>$G120*$BJ120</f>
        <v>0.18000000000000002</v>
      </c>
      <c r="AW120" s="100">
        <f>$G120*$BJ120</f>
        <v>0.18000000000000002</v>
      </c>
      <c r="AX120" s="100">
        <f>$G120*$BJ120</f>
        <v>0.18000000000000002</v>
      </c>
      <c r="AY120" s="100">
        <f>$G120*$BJ120</f>
        <v>0.18000000000000002</v>
      </c>
      <c r="AZ120" s="100">
        <f>$G120*$BJ120</f>
        <v>0.18000000000000002</v>
      </c>
      <c r="BA120" s="116">
        <f t="shared" si="143"/>
        <v>2.1599999999999997</v>
      </c>
      <c r="BB120" s="100" t="s">
        <v>176</v>
      </c>
      <c r="BC120" s="100" t="s">
        <v>176</v>
      </c>
      <c r="BD120" s="100" t="s">
        <v>176</v>
      </c>
      <c r="BE120" s="100" t="s">
        <v>176</v>
      </c>
      <c r="BF120" s="100" t="s">
        <v>176</v>
      </c>
      <c r="BG120" s="100" t="s">
        <v>176</v>
      </c>
      <c r="BH120" s="100" t="s">
        <v>176</v>
      </c>
      <c r="BI120" s="116">
        <f t="shared" si="144"/>
        <v>0</v>
      </c>
      <c r="BJ120" s="83">
        <f t="shared" si="120"/>
        <v>8.3333333333333332E-3</v>
      </c>
      <c r="BK120" s="100">
        <f t="shared" si="157"/>
        <v>21.6</v>
      </c>
      <c r="BL120" s="212"/>
    </row>
    <row r="121" spans="1:64" ht="12.75" customHeight="1" outlineLevel="1" x14ac:dyDescent="0.2">
      <c r="A121" s="9">
        <v>119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8">
        <f t="shared" si="121"/>
        <v>21.6</v>
      </c>
      <c r="H121" s="71">
        <f t="shared" si="122"/>
        <v>2.16</v>
      </c>
      <c r="I121" s="71">
        <f t="shared" si="123"/>
        <v>2.16</v>
      </c>
      <c r="J121" s="71">
        <f t="shared" si="124"/>
        <v>2.16</v>
      </c>
      <c r="K121" s="71">
        <f t="shared" si="125"/>
        <v>2.16</v>
      </c>
      <c r="L121" s="71">
        <f t="shared" si="126"/>
        <v>2.16</v>
      </c>
      <c r="M121" s="71">
        <f t="shared" si="127"/>
        <v>2.16</v>
      </c>
      <c r="N121" s="71">
        <f t="shared" si="128"/>
        <v>2.16</v>
      </c>
      <c r="O121" s="130">
        <f t="shared" si="145"/>
        <v>0.18000000000000002</v>
      </c>
      <c r="P121" s="130">
        <f t="shared" si="146"/>
        <v>0.18000000000000002</v>
      </c>
      <c r="Q121" s="130">
        <f t="shared" si="147"/>
        <v>0.18000000000000002</v>
      </c>
      <c r="R121" s="130">
        <f t="shared" si="148"/>
        <v>0.18000000000000002</v>
      </c>
      <c r="S121" s="130">
        <f t="shared" si="149"/>
        <v>0.18000000000000002</v>
      </c>
      <c r="T121" s="130">
        <f t="shared" si="150"/>
        <v>0.18000000000000002</v>
      </c>
      <c r="U121" s="130">
        <f t="shared" si="151"/>
        <v>0.18000000000000002</v>
      </c>
      <c r="V121" s="130">
        <f t="shared" si="152"/>
        <v>0.18000000000000002</v>
      </c>
      <c r="W121" s="130">
        <f t="shared" si="153"/>
        <v>0.18000000000000002</v>
      </c>
      <c r="X121" s="130">
        <f t="shared" si="154"/>
        <v>0.18000000000000002</v>
      </c>
      <c r="Y121" s="130">
        <f t="shared" si="155"/>
        <v>0.18000000000000002</v>
      </c>
      <c r="Z121" s="130">
        <f t="shared" si="156"/>
        <v>0.18000000000000002</v>
      </c>
      <c r="AA121" s="100">
        <f t="shared" si="141"/>
        <v>2.1599999999999997</v>
      </c>
      <c r="AB121" s="100">
        <f>$G121*$BJ121</f>
        <v>0.18000000000000002</v>
      </c>
      <c r="AC121" s="100">
        <f>$G121*$BJ121</f>
        <v>0.18000000000000002</v>
      </c>
      <c r="AD121" s="100">
        <f>$G121*$BJ121</f>
        <v>0.18000000000000002</v>
      </c>
      <c r="AE121" s="100">
        <f>$G121*$BJ121</f>
        <v>0.18000000000000002</v>
      </c>
      <c r="AF121" s="100">
        <f>$G121*$BJ121</f>
        <v>0.18000000000000002</v>
      </c>
      <c r="AG121" s="100">
        <f>$G121*$BJ121</f>
        <v>0.18000000000000002</v>
      </c>
      <c r="AH121" s="100">
        <f>$G121*$BJ121</f>
        <v>0.18000000000000002</v>
      </c>
      <c r="AI121" s="100">
        <f>$G121*$BJ121</f>
        <v>0.18000000000000002</v>
      </c>
      <c r="AJ121" s="100">
        <f>$G121*$BJ121</f>
        <v>0.18000000000000002</v>
      </c>
      <c r="AK121" s="100">
        <f>$G121*$BJ121</f>
        <v>0.18000000000000002</v>
      </c>
      <c r="AL121" s="100">
        <f>$G121*$BJ121</f>
        <v>0.18000000000000002</v>
      </c>
      <c r="AM121" s="100">
        <f>$G121*$BJ121</f>
        <v>0.18000000000000002</v>
      </c>
      <c r="AN121" s="100">
        <f t="shared" si="118"/>
        <v>2.1599999999999997</v>
      </c>
      <c r="AO121" s="100">
        <f>$G121*$BJ121</f>
        <v>0.18000000000000002</v>
      </c>
      <c r="AP121" s="100">
        <f>$G121*$BJ121</f>
        <v>0.18000000000000002</v>
      </c>
      <c r="AQ121" s="100">
        <f>$G121*$BJ121</f>
        <v>0.18000000000000002</v>
      </c>
      <c r="AR121" s="100">
        <f>$G121*$BJ121</f>
        <v>0.18000000000000002</v>
      </c>
      <c r="AS121" s="100">
        <f>$G121*$BJ121</f>
        <v>0.18000000000000002</v>
      </c>
      <c r="AT121" s="100">
        <f>$G121*$BJ121</f>
        <v>0.18000000000000002</v>
      </c>
      <c r="AU121" s="100">
        <f>$G121*$BJ121</f>
        <v>0.18000000000000002</v>
      </c>
      <c r="AV121" s="100">
        <f>$G121*$BJ121</f>
        <v>0.18000000000000002</v>
      </c>
      <c r="AW121" s="100">
        <f>$G121*$BJ121</f>
        <v>0.18000000000000002</v>
      </c>
      <c r="AX121" s="100">
        <f>$G121*$BJ121</f>
        <v>0.18000000000000002</v>
      </c>
      <c r="AY121" s="100">
        <f>$G121*$BJ121</f>
        <v>0.18000000000000002</v>
      </c>
      <c r="AZ121" s="100">
        <f>$G121*$BJ121</f>
        <v>0.18000000000000002</v>
      </c>
      <c r="BA121" s="116">
        <f t="shared" si="143"/>
        <v>2.1599999999999997</v>
      </c>
      <c r="BB121" s="100" t="s">
        <v>176</v>
      </c>
      <c r="BC121" s="100" t="s">
        <v>176</v>
      </c>
      <c r="BD121" s="100" t="s">
        <v>176</v>
      </c>
      <c r="BE121" s="100" t="s">
        <v>176</v>
      </c>
      <c r="BF121" s="100" t="s">
        <v>176</v>
      </c>
      <c r="BG121" s="100" t="s">
        <v>176</v>
      </c>
      <c r="BH121" s="100" t="s">
        <v>176</v>
      </c>
      <c r="BI121" s="116">
        <f t="shared" si="144"/>
        <v>0</v>
      </c>
      <c r="BJ121" s="83">
        <f t="shared" si="120"/>
        <v>8.3333333333333332E-3</v>
      </c>
      <c r="BK121" s="100">
        <f t="shared" si="157"/>
        <v>21.6</v>
      </c>
      <c r="BL121" s="212"/>
    </row>
    <row r="122" spans="1:64" ht="12.75" customHeight="1" outlineLevel="1" x14ac:dyDescent="0.2">
      <c r="A122" s="9">
        <v>120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8">
        <f t="shared" si="121"/>
        <v>21.6</v>
      </c>
      <c r="H122" s="71">
        <f t="shared" si="122"/>
        <v>2.16</v>
      </c>
      <c r="I122" s="71">
        <f t="shared" si="123"/>
        <v>2.16</v>
      </c>
      <c r="J122" s="71">
        <f t="shared" si="124"/>
        <v>2.16</v>
      </c>
      <c r="K122" s="71">
        <f t="shared" si="125"/>
        <v>2.16</v>
      </c>
      <c r="L122" s="71">
        <f t="shared" si="126"/>
        <v>2.16</v>
      </c>
      <c r="M122" s="71">
        <f t="shared" si="127"/>
        <v>2.16</v>
      </c>
      <c r="N122" s="71">
        <f t="shared" si="128"/>
        <v>2.16</v>
      </c>
      <c r="O122" s="130">
        <f t="shared" si="145"/>
        <v>0.18000000000000002</v>
      </c>
      <c r="P122" s="130">
        <f t="shared" si="146"/>
        <v>0.18000000000000002</v>
      </c>
      <c r="Q122" s="130">
        <f t="shared" si="147"/>
        <v>0.18000000000000002</v>
      </c>
      <c r="R122" s="130">
        <f t="shared" si="148"/>
        <v>0.18000000000000002</v>
      </c>
      <c r="S122" s="130">
        <f t="shared" si="149"/>
        <v>0.18000000000000002</v>
      </c>
      <c r="T122" s="130">
        <f t="shared" si="150"/>
        <v>0.18000000000000002</v>
      </c>
      <c r="U122" s="130">
        <f t="shared" si="151"/>
        <v>0.18000000000000002</v>
      </c>
      <c r="V122" s="130">
        <f t="shared" si="152"/>
        <v>0.18000000000000002</v>
      </c>
      <c r="W122" s="130">
        <f t="shared" si="153"/>
        <v>0.18000000000000002</v>
      </c>
      <c r="X122" s="130">
        <f t="shared" si="154"/>
        <v>0.18000000000000002</v>
      </c>
      <c r="Y122" s="130">
        <f t="shared" si="155"/>
        <v>0.18000000000000002</v>
      </c>
      <c r="Z122" s="130">
        <f t="shared" si="156"/>
        <v>0.18000000000000002</v>
      </c>
      <c r="AA122" s="100">
        <f t="shared" si="141"/>
        <v>2.1599999999999997</v>
      </c>
      <c r="AB122" s="100">
        <f>$G122*$BJ122</f>
        <v>0.18000000000000002</v>
      </c>
      <c r="AC122" s="100">
        <f>$G122*$BJ122</f>
        <v>0.18000000000000002</v>
      </c>
      <c r="AD122" s="100">
        <f>$G122*$BJ122</f>
        <v>0.18000000000000002</v>
      </c>
      <c r="AE122" s="100">
        <f>$G122*$BJ122</f>
        <v>0.18000000000000002</v>
      </c>
      <c r="AF122" s="100">
        <f>$G122*$BJ122</f>
        <v>0.18000000000000002</v>
      </c>
      <c r="AG122" s="100">
        <f>$G122*$BJ122</f>
        <v>0.18000000000000002</v>
      </c>
      <c r="AH122" s="100">
        <f>$G122*$BJ122</f>
        <v>0.18000000000000002</v>
      </c>
      <c r="AI122" s="100">
        <f>$G122*$BJ122</f>
        <v>0.18000000000000002</v>
      </c>
      <c r="AJ122" s="100">
        <f>$G122*$BJ122</f>
        <v>0.18000000000000002</v>
      </c>
      <c r="AK122" s="100">
        <f>$G122*$BJ122</f>
        <v>0.18000000000000002</v>
      </c>
      <c r="AL122" s="100">
        <f>$G122*$BJ122</f>
        <v>0.18000000000000002</v>
      </c>
      <c r="AM122" s="100">
        <f>$G122*$BJ122</f>
        <v>0.18000000000000002</v>
      </c>
      <c r="AN122" s="100">
        <f t="shared" si="118"/>
        <v>2.1599999999999997</v>
      </c>
      <c r="AO122" s="100">
        <f>$G122*$BJ122</f>
        <v>0.18000000000000002</v>
      </c>
      <c r="AP122" s="100">
        <f>$G122*$BJ122</f>
        <v>0.18000000000000002</v>
      </c>
      <c r="AQ122" s="100">
        <f>$G122*$BJ122</f>
        <v>0.18000000000000002</v>
      </c>
      <c r="AR122" s="100">
        <f>$G122*$BJ122</f>
        <v>0.18000000000000002</v>
      </c>
      <c r="AS122" s="100">
        <f>$G122*$BJ122</f>
        <v>0.18000000000000002</v>
      </c>
      <c r="AT122" s="100">
        <f>$G122*$BJ122</f>
        <v>0.18000000000000002</v>
      </c>
      <c r="AU122" s="100">
        <f>$G122*$BJ122</f>
        <v>0.18000000000000002</v>
      </c>
      <c r="AV122" s="100">
        <f>$G122*$BJ122</f>
        <v>0.18000000000000002</v>
      </c>
      <c r="AW122" s="100">
        <f>$G122*$BJ122</f>
        <v>0.18000000000000002</v>
      </c>
      <c r="AX122" s="100">
        <f>$G122*$BJ122</f>
        <v>0.18000000000000002</v>
      </c>
      <c r="AY122" s="100">
        <f>$G122*$BJ122</f>
        <v>0.18000000000000002</v>
      </c>
      <c r="AZ122" s="100">
        <f>$G122*$BJ122</f>
        <v>0.18000000000000002</v>
      </c>
      <c r="BA122" s="116">
        <f t="shared" si="143"/>
        <v>2.1599999999999997</v>
      </c>
      <c r="BB122" s="100" t="s">
        <v>176</v>
      </c>
      <c r="BC122" s="100" t="s">
        <v>176</v>
      </c>
      <c r="BD122" s="100" t="s">
        <v>176</v>
      </c>
      <c r="BE122" s="100" t="s">
        <v>176</v>
      </c>
      <c r="BF122" s="100" t="s">
        <v>176</v>
      </c>
      <c r="BG122" s="100" t="s">
        <v>176</v>
      </c>
      <c r="BH122" s="100" t="s">
        <v>176</v>
      </c>
      <c r="BI122" s="116">
        <f t="shared" si="144"/>
        <v>0</v>
      </c>
      <c r="BJ122" s="83">
        <f t="shared" si="120"/>
        <v>8.3333333333333332E-3</v>
      </c>
      <c r="BK122" s="100">
        <f t="shared" si="157"/>
        <v>21.6</v>
      </c>
      <c r="BL122" s="212"/>
    </row>
    <row r="123" spans="1:64" ht="12.75" customHeight="1" outlineLevel="1" x14ac:dyDescent="0.2">
      <c r="A123" s="9">
        <v>121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8">
        <f t="shared" si="121"/>
        <v>21.6</v>
      </c>
      <c r="H123" s="71">
        <f t="shared" si="122"/>
        <v>2.16</v>
      </c>
      <c r="I123" s="71">
        <f t="shared" si="123"/>
        <v>2.16</v>
      </c>
      <c r="J123" s="71">
        <f t="shared" si="124"/>
        <v>2.16</v>
      </c>
      <c r="K123" s="71">
        <f t="shared" si="125"/>
        <v>2.16</v>
      </c>
      <c r="L123" s="71">
        <f t="shared" si="126"/>
        <v>2.16</v>
      </c>
      <c r="M123" s="71">
        <f t="shared" si="127"/>
        <v>2.16</v>
      </c>
      <c r="N123" s="71">
        <f t="shared" si="128"/>
        <v>2.16</v>
      </c>
      <c r="O123" s="130">
        <f t="shared" si="145"/>
        <v>0.18000000000000002</v>
      </c>
      <c r="P123" s="130">
        <f t="shared" si="146"/>
        <v>0.18000000000000002</v>
      </c>
      <c r="Q123" s="130">
        <f t="shared" si="147"/>
        <v>0.18000000000000002</v>
      </c>
      <c r="R123" s="130">
        <f t="shared" si="148"/>
        <v>0.18000000000000002</v>
      </c>
      <c r="S123" s="130">
        <f t="shared" si="149"/>
        <v>0.18000000000000002</v>
      </c>
      <c r="T123" s="130">
        <f t="shared" si="150"/>
        <v>0.18000000000000002</v>
      </c>
      <c r="U123" s="130">
        <f t="shared" si="151"/>
        <v>0.18000000000000002</v>
      </c>
      <c r="V123" s="130">
        <f t="shared" si="152"/>
        <v>0.18000000000000002</v>
      </c>
      <c r="W123" s="130">
        <f t="shared" si="153"/>
        <v>0.18000000000000002</v>
      </c>
      <c r="X123" s="130">
        <f t="shared" si="154"/>
        <v>0.18000000000000002</v>
      </c>
      <c r="Y123" s="130">
        <f t="shared" si="155"/>
        <v>0.18000000000000002</v>
      </c>
      <c r="Z123" s="130">
        <f t="shared" si="156"/>
        <v>0.18000000000000002</v>
      </c>
      <c r="AA123" s="100">
        <f t="shared" si="141"/>
        <v>2.1599999999999997</v>
      </c>
      <c r="AB123" s="100">
        <f>$G123*$BJ123</f>
        <v>0.18000000000000002</v>
      </c>
      <c r="AC123" s="100">
        <f>$G123*$BJ123</f>
        <v>0.18000000000000002</v>
      </c>
      <c r="AD123" s="100">
        <f>$G123*$BJ123</f>
        <v>0.18000000000000002</v>
      </c>
      <c r="AE123" s="100">
        <f>$G123*$BJ123</f>
        <v>0.18000000000000002</v>
      </c>
      <c r="AF123" s="100">
        <f>$G123*$BJ123</f>
        <v>0.18000000000000002</v>
      </c>
      <c r="AG123" s="100">
        <f>$G123*$BJ123</f>
        <v>0.18000000000000002</v>
      </c>
      <c r="AH123" s="100">
        <f>$G123*$BJ123</f>
        <v>0.18000000000000002</v>
      </c>
      <c r="AI123" s="100">
        <f>$G123*$BJ123</f>
        <v>0.18000000000000002</v>
      </c>
      <c r="AJ123" s="100">
        <f>$G123*$BJ123</f>
        <v>0.18000000000000002</v>
      </c>
      <c r="AK123" s="100">
        <f>$G123*$BJ123</f>
        <v>0.18000000000000002</v>
      </c>
      <c r="AL123" s="100">
        <f>$G123*$BJ123</f>
        <v>0.18000000000000002</v>
      </c>
      <c r="AM123" s="100">
        <f>$G123*$BJ123</f>
        <v>0.18000000000000002</v>
      </c>
      <c r="AN123" s="100">
        <f t="shared" si="118"/>
        <v>2.1599999999999997</v>
      </c>
      <c r="AO123" s="100">
        <f>$G123*$BJ123</f>
        <v>0.18000000000000002</v>
      </c>
      <c r="AP123" s="100">
        <f>$G123*$BJ123</f>
        <v>0.18000000000000002</v>
      </c>
      <c r="AQ123" s="100">
        <f>$G123*$BJ123</f>
        <v>0.18000000000000002</v>
      </c>
      <c r="AR123" s="100">
        <f>$G123*$BJ123</f>
        <v>0.18000000000000002</v>
      </c>
      <c r="AS123" s="100">
        <f>$G123*$BJ123</f>
        <v>0.18000000000000002</v>
      </c>
      <c r="AT123" s="100">
        <f>$G123*$BJ123</f>
        <v>0.18000000000000002</v>
      </c>
      <c r="AU123" s="100">
        <f>$G123*$BJ123</f>
        <v>0.18000000000000002</v>
      </c>
      <c r="AV123" s="100">
        <f>$G123*$BJ123</f>
        <v>0.18000000000000002</v>
      </c>
      <c r="AW123" s="100">
        <f>$G123*$BJ123</f>
        <v>0.18000000000000002</v>
      </c>
      <c r="AX123" s="100">
        <f>$G123*$BJ123</f>
        <v>0.18000000000000002</v>
      </c>
      <c r="AY123" s="100">
        <f>$G123*$BJ123</f>
        <v>0.18000000000000002</v>
      </c>
      <c r="AZ123" s="100">
        <f>$G123*$BJ123</f>
        <v>0.18000000000000002</v>
      </c>
      <c r="BA123" s="116">
        <f t="shared" si="143"/>
        <v>2.1599999999999997</v>
      </c>
      <c r="BB123" s="100" t="s">
        <v>176</v>
      </c>
      <c r="BC123" s="100" t="s">
        <v>176</v>
      </c>
      <c r="BD123" s="100" t="s">
        <v>176</v>
      </c>
      <c r="BE123" s="100" t="s">
        <v>176</v>
      </c>
      <c r="BF123" s="100" t="s">
        <v>176</v>
      </c>
      <c r="BG123" s="100" t="s">
        <v>176</v>
      </c>
      <c r="BH123" s="100" t="s">
        <v>176</v>
      </c>
      <c r="BI123" s="116">
        <f t="shared" si="144"/>
        <v>0</v>
      </c>
      <c r="BJ123" s="83">
        <f t="shared" si="120"/>
        <v>8.3333333333333332E-3</v>
      </c>
      <c r="BK123" s="100">
        <f t="shared" si="157"/>
        <v>21.6</v>
      </c>
      <c r="BL123" s="212"/>
    </row>
    <row r="124" spans="1:64" ht="12.75" customHeight="1" outlineLevel="1" x14ac:dyDescent="0.2">
      <c r="A124" s="9">
        <v>122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8">
        <f t="shared" si="121"/>
        <v>21.6</v>
      </c>
      <c r="H124" s="71">
        <f t="shared" si="122"/>
        <v>2.16</v>
      </c>
      <c r="I124" s="71">
        <f t="shared" si="123"/>
        <v>2.16</v>
      </c>
      <c r="J124" s="71">
        <f t="shared" si="124"/>
        <v>2.16</v>
      </c>
      <c r="K124" s="71">
        <f t="shared" si="125"/>
        <v>2.16</v>
      </c>
      <c r="L124" s="71">
        <f t="shared" si="126"/>
        <v>2.16</v>
      </c>
      <c r="M124" s="71">
        <f t="shared" si="127"/>
        <v>2.16</v>
      </c>
      <c r="N124" s="71">
        <f t="shared" si="128"/>
        <v>2.16</v>
      </c>
      <c r="O124" s="130">
        <f t="shared" si="145"/>
        <v>0.18000000000000002</v>
      </c>
      <c r="P124" s="130">
        <f t="shared" si="146"/>
        <v>0.18000000000000002</v>
      </c>
      <c r="Q124" s="130">
        <f t="shared" si="147"/>
        <v>0.18000000000000002</v>
      </c>
      <c r="R124" s="130">
        <f t="shared" si="148"/>
        <v>0.18000000000000002</v>
      </c>
      <c r="S124" s="130">
        <f t="shared" si="149"/>
        <v>0.18000000000000002</v>
      </c>
      <c r="T124" s="130">
        <f t="shared" si="150"/>
        <v>0.18000000000000002</v>
      </c>
      <c r="U124" s="130">
        <f t="shared" si="151"/>
        <v>0.18000000000000002</v>
      </c>
      <c r="V124" s="130">
        <f t="shared" si="152"/>
        <v>0.18000000000000002</v>
      </c>
      <c r="W124" s="130">
        <f t="shared" si="153"/>
        <v>0.18000000000000002</v>
      </c>
      <c r="X124" s="130">
        <f t="shared" si="154"/>
        <v>0.18000000000000002</v>
      </c>
      <c r="Y124" s="130">
        <f t="shared" si="155"/>
        <v>0.18000000000000002</v>
      </c>
      <c r="Z124" s="130">
        <f t="shared" si="156"/>
        <v>0.18000000000000002</v>
      </c>
      <c r="AA124" s="100">
        <f t="shared" si="141"/>
        <v>2.1599999999999997</v>
      </c>
      <c r="AB124" s="100">
        <f>$G124*$BJ124</f>
        <v>0.18000000000000002</v>
      </c>
      <c r="AC124" s="100">
        <f>$G124*$BJ124</f>
        <v>0.18000000000000002</v>
      </c>
      <c r="AD124" s="100">
        <f>$G124*$BJ124</f>
        <v>0.18000000000000002</v>
      </c>
      <c r="AE124" s="100">
        <f>$G124*$BJ124</f>
        <v>0.18000000000000002</v>
      </c>
      <c r="AF124" s="100">
        <f>$G124*$BJ124</f>
        <v>0.18000000000000002</v>
      </c>
      <c r="AG124" s="100">
        <f>$G124*$BJ124</f>
        <v>0.18000000000000002</v>
      </c>
      <c r="AH124" s="100">
        <f>$G124*$BJ124</f>
        <v>0.18000000000000002</v>
      </c>
      <c r="AI124" s="100">
        <f>$G124*$BJ124</f>
        <v>0.18000000000000002</v>
      </c>
      <c r="AJ124" s="100">
        <f>$G124*$BJ124</f>
        <v>0.18000000000000002</v>
      </c>
      <c r="AK124" s="100">
        <f>$G124*$BJ124</f>
        <v>0.18000000000000002</v>
      </c>
      <c r="AL124" s="100">
        <f>$G124*$BJ124</f>
        <v>0.18000000000000002</v>
      </c>
      <c r="AM124" s="100">
        <f>$G124*$BJ124</f>
        <v>0.18000000000000002</v>
      </c>
      <c r="AN124" s="100">
        <f t="shared" si="118"/>
        <v>2.1599999999999997</v>
      </c>
      <c r="AO124" s="100">
        <f>$G124*$BJ124</f>
        <v>0.18000000000000002</v>
      </c>
      <c r="AP124" s="100">
        <f>$G124*$BJ124</f>
        <v>0.18000000000000002</v>
      </c>
      <c r="AQ124" s="100">
        <f>$G124*$BJ124</f>
        <v>0.18000000000000002</v>
      </c>
      <c r="AR124" s="100">
        <f>$G124*$BJ124</f>
        <v>0.18000000000000002</v>
      </c>
      <c r="AS124" s="100">
        <f>$G124*$BJ124</f>
        <v>0.18000000000000002</v>
      </c>
      <c r="AT124" s="100">
        <f>$G124*$BJ124</f>
        <v>0.18000000000000002</v>
      </c>
      <c r="AU124" s="100">
        <f>$G124*$BJ124</f>
        <v>0.18000000000000002</v>
      </c>
      <c r="AV124" s="100">
        <f>$G124*$BJ124</f>
        <v>0.18000000000000002</v>
      </c>
      <c r="AW124" s="100">
        <f>$G124*$BJ124</f>
        <v>0.18000000000000002</v>
      </c>
      <c r="AX124" s="100">
        <f>$G124*$BJ124</f>
        <v>0.18000000000000002</v>
      </c>
      <c r="AY124" s="100">
        <f>$G124*$BJ124</f>
        <v>0.18000000000000002</v>
      </c>
      <c r="AZ124" s="100">
        <f>$G124*$BJ124</f>
        <v>0.18000000000000002</v>
      </c>
      <c r="BA124" s="116">
        <f t="shared" si="143"/>
        <v>2.1599999999999997</v>
      </c>
      <c r="BB124" s="100" t="s">
        <v>176</v>
      </c>
      <c r="BC124" s="100" t="s">
        <v>176</v>
      </c>
      <c r="BD124" s="100" t="s">
        <v>176</v>
      </c>
      <c r="BE124" s="100" t="s">
        <v>176</v>
      </c>
      <c r="BF124" s="100" t="s">
        <v>176</v>
      </c>
      <c r="BG124" s="100" t="s">
        <v>176</v>
      </c>
      <c r="BH124" s="100" t="s">
        <v>176</v>
      </c>
      <c r="BI124" s="116">
        <f t="shared" si="144"/>
        <v>0</v>
      </c>
      <c r="BJ124" s="83">
        <f t="shared" si="120"/>
        <v>8.3333333333333332E-3</v>
      </c>
      <c r="BK124" s="100">
        <f t="shared" si="157"/>
        <v>21.6</v>
      </c>
      <c r="BL124" s="212"/>
    </row>
    <row r="125" spans="1:64" ht="12.75" customHeight="1" outlineLevel="1" x14ac:dyDescent="0.2">
      <c r="A125" s="9">
        <v>123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8">
        <f t="shared" si="121"/>
        <v>21.6</v>
      </c>
      <c r="H125" s="71">
        <f t="shared" si="122"/>
        <v>2.16</v>
      </c>
      <c r="I125" s="71">
        <f t="shared" si="123"/>
        <v>2.16</v>
      </c>
      <c r="J125" s="71">
        <f t="shared" si="124"/>
        <v>2.16</v>
      </c>
      <c r="K125" s="71">
        <f t="shared" si="125"/>
        <v>2.16</v>
      </c>
      <c r="L125" s="71">
        <f t="shared" si="126"/>
        <v>2.16</v>
      </c>
      <c r="M125" s="71">
        <f t="shared" si="127"/>
        <v>2.16</v>
      </c>
      <c r="N125" s="71">
        <f t="shared" si="128"/>
        <v>2.16</v>
      </c>
      <c r="O125" s="130">
        <f t="shared" si="145"/>
        <v>0.18000000000000002</v>
      </c>
      <c r="P125" s="130">
        <f t="shared" si="146"/>
        <v>0.18000000000000002</v>
      </c>
      <c r="Q125" s="130">
        <f t="shared" si="147"/>
        <v>0.18000000000000002</v>
      </c>
      <c r="R125" s="130">
        <f t="shared" si="148"/>
        <v>0.18000000000000002</v>
      </c>
      <c r="S125" s="130">
        <f t="shared" si="149"/>
        <v>0.18000000000000002</v>
      </c>
      <c r="T125" s="130">
        <f t="shared" si="150"/>
        <v>0.18000000000000002</v>
      </c>
      <c r="U125" s="130">
        <f t="shared" si="151"/>
        <v>0.18000000000000002</v>
      </c>
      <c r="V125" s="130">
        <f t="shared" si="152"/>
        <v>0.18000000000000002</v>
      </c>
      <c r="W125" s="130">
        <f t="shared" si="153"/>
        <v>0.18000000000000002</v>
      </c>
      <c r="X125" s="130">
        <f t="shared" si="154"/>
        <v>0.18000000000000002</v>
      </c>
      <c r="Y125" s="130">
        <f t="shared" si="155"/>
        <v>0.18000000000000002</v>
      </c>
      <c r="Z125" s="130">
        <f t="shared" si="156"/>
        <v>0.18000000000000002</v>
      </c>
      <c r="AA125" s="100">
        <f t="shared" si="141"/>
        <v>2.1599999999999997</v>
      </c>
      <c r="AB125" s="100">
        <f>$G125*$BJ125</f>
        <v>0.18000000000000002</v>
      </c>
      <c r="AC125" s="100">
        <f>$G125*$BJ125</f>
        <v>0.18000000000000002</v>
      </c>
      <c r="AD125" s="100">
        <f>$G125*$BJ125</f>
        <v>0.18000000000000002</v>
      </c>
      <c r="AE125" s="100">
        <f>$G125*$BJ125</f>
        <v>0.18000000000000002</v>
      </c>
      <c r="AF125" s="100">
        <f>$G125*$BJ125</f>
        <v>0.18000000000000002</v>
      </c>
      <c r="AG125" s="100">
        <f>$G125*$BJ125</f>
        <v>0.18000000000000002</v>
      </c>
      <c r="AH125" s="100">
        <f>$G125*$BJ125</f>
        <v>0.18000000000000002</v>
      </c>
      <c r="AI125" s="100">
        <f>$G125*$BJ125</f>
        <v>0.18000000000000002</v>
      </c>
      <c r="AJ125" s="100">
        <f>$G125*$BJ125</f>
        <v>0.18000000000000002</v>
      </c>
      <c r="AK125" s="100">
        <f>$G125*$BJ125</f>
        <v>0.18000000000000002</v>
      </c>
      <c r="AL125" s="100">
        <f>$G125*$BJ125</f>
        <v>0.18000000000000002</v>
      </c>
      <c r="AM125" s="100">
        <f>$G125*$BJ125</f>
        <v>0.18000000000000002</v>
      </c>
      <c r="AN125" s="100">
        <f t="shared" si="118"/>
        <v>2.1599999999999997</v>
      </c>
      <c r="AO125" s="100">
        <f>$G125*$BJ125</f>
        <v>0.18000000000000002</v>
      </c>
      <c r="AP125" s="100">
        <f>$G125*$BJ125</f>
        <v>0.18000000000000002</v>
      </c>
      <c r="AQ125" s="100">
        <f>$G125*$BJ125</f>
        <v>0.18000000000000002</v>
      </c>
      <c r="AR125" s="100">
        <f>$G125*$BJ125</f>
        <v>0.18000000000000002</v>
      </c>
      <c r="AS125" s="100">
        <f>$G125*$BJ125</f>
        <v>0.18000000000000002</v>
      </c>
      <c r="AT125" s="100">
        <f>$G125*$BJ125</f>
        <v>0.18000000000000002</v>
      </c>
      <c r="AU125" s="100">
        <f>$G125*$BJ125</f>
        <v>0.18000000000000002</v>
      </c>
      <c r="AV125" s="100">
        <f>$G125*$BJ125</f>
        <v>0.18000000000000002</v>
      </c>
      <c r="AW125" s="100">
        <f>$G125*$BJ125</f>
        <v>0.18000000000000002</v>
      </c>
      <c r="AX125" s="100">
        <f>$G125*$BJ125</f>
        <v>0.18000000000000002</v>
      </c>
      <c r="AY125" s="100">
        <f>$G125*$BJ125</f>
        <v>0.18000000000000002</v>
      </c>
      <c r="AZ125" s="100">
        <f>$G125*$BJ125</f>
        <v>0.18000000000000002</v>
      </c>
      <c r="BA125" s="116">
        <f t="shared" si="143"/>
        <v>2.1599999999999997</v>
      </c>
      <c r="BB125" s="100" t="s">
        <v>176</v>
      </c>
      <c r="BC125" s="100" t="s">
        <v>176</v>
      </c>
      <c r="BD125" s="100" t="s">
        <v>176</v>
      </c>
      <c r="BE125" s="100" t="s">
        <v>176</v>
      </c>
      <c r="BF125" s="100" t="s">
        <v>176</v>
      </c>
      <c r="BG125" s="100" t="s">
        <v>176</v>
      </c>
      <c r="BH125" s="100" t="s">
        <v>176</v>
      </c>
      <c r="BI125" s="116">
        <f t="shared" si="144"/>
        <v>0</v>
      </c>
      <c r="BJ125" s="83">
        <f t="shared" si="120"/>
        <v>8.3333333333333332E-3</v>
      </c>
      <c r="BK125" s="100">
        <f t="shared" si="157"/>
        <v>21.6</v>
      </c>
      <c r="BL125" s="212"/>
    </row>
    <row r="126" spans="1:64" ht="12.75" customHeight="1" outlineLevel="1" x14ac:dyDescent="0.2">
      <c r="A126" s="9">
        <v>124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8">
        <f t="shared" si="121"/>
        <v>21.6</v>
      </c>
      <c r="H126" s="71">
        <f t="shared" si="122"/>
        <v>2.16</v>
      </c>
      <c r="I126" s="71">
        <f t="shared" si="123"/>
        <v>2.16</v>
      </c>
      <c r="J126" s="71">
        <f t="shared" si="124"/>
        <v>2.16</v>
      </c>
      <c r="K126" s="71">
        <f t="shared" si="125"/>
        <v>2.16</v>
      </c>
      <c r="L126" s="71">
        <f t="shared" si="126"/>
        <v>2.16</v>
      </c>
      <c r="M126" s="71">
        <f t="shared" si="127"/>
        <v>2.16</v>
      </c>
      <c r="N126" s="71">
        <f t="shared" si="128"/>
        <v>2.16</v>
      </c>
      <c r="O126" s="130">
        <f t="shared" si="145"/>
        <v>0.18000000000000002</v>
      </c>
      <c r="P126" s="130">
        <f t="shared" si="146"/>
        <v>0.18000000000000002</v>
      </c>
      <c r="Q126" s="130">
        <f t="shared" si="147"/>
        <v>0.18000000000000002</v>
      </c>
      <c r="R126" s="130">
        <f t="shared" si="148"/>
        <v>0.18000000000000002</v>
      </c>
      <c r="S126" s="130">
        <f t="shared" si="149"/>
        <v>0.18000000000000002</v>
      </c>
      <c r="T126" s="130">
        <f t="shared" si="150"/>
        <v>0.18000000000000002</v>
      </c>
      <c r="U126" s="130">
        <f t="shared" si="151"/>
        <v>0.18000000000000002</v>
      </c>
      <c r="V126" s="130">
        <f t="shared" si="152"/>
        <v>0.18000000000000002</v>
      </c>
      <c r="W126" s="130">
        <f t="shared" si="153"/>
        <v>0.18000000000000002</v>
      </c>
      <c r="X126" s="130">
        <f t="shared" si="154"/>
        <v>0.18000000000000002</v>
      </c>
      <c r="Y126" s="130">
        <f t="shared" si="155"/>
        <v>0.18000000000000002</v>
      </c>
      <c r="Z126" s="130">
        <f t="shared" si="156"/>
        <v>0.18000000000000002</v>
      </c>
      <c r="AA126" s="100">
        <f t="shared" si="141"/>
        <v>2.1599999999999997</v>
      </c>
      <c r="AB126" s="100">
        <f>$G126*$BJ126</f>
        <v>0.18000000000000002</v>
      </c>
      <c r="AC126" s="100">
        <f>$G126*$BJ126</f>
        <v>0.18000000000000002</v>
      </c>
      <c r="AD126" s="100">
        <f>$G126*$BJ126</f>
        <v>0.18000000000000002</v>
      </c>
      <c r="AE126" s="100">
        <f>$G126*$BJ126</f>
        <v>0.18000000000000002</v>
      </c>
      <c r="AF126" s="100">
        <f>$G126*$BJ126</f>
        <v>0.18000000000000002</v>
      </c>
      <c r="AG126" s="100">
        <f>$G126*$BJ126</f>
        <v>0.18000000000000002</v>
      </c>
      <c r="AH126" s="100">
        <f>$G126*$BJ126</f>
        <v>0.18000000000000002</v>
      </c>
      <c r="AI126" s="100">
        <f>$G126*$BJ126</f>
        <v>0.18000000000000002</v>
      </c>
      <c r="AJ126" s="100">
        <f>$G126*$BJ126</f>
        <v>0.18000000000000002</v>
      </c>
      <c r="AK126" s="100">
        <f>$G126*$BJ126</f>
        <v>0.18000000000000002</v>
      </c>
      <c r="AL126" s="100">
        <f>$G126*$BJ126</f>
        <v>0.18000000000000002</v>
      </c>
      <c r="AM126" s="100">
        <f>$G126*$BJ126</f>
        <v>0.18000000000000002</v>
      </c>
      <c r="AN126" s="100">
        <f t="shared" si="118"/>
        <v>2.1599999999999997</v>
      </c>
      <c r="AO126" s="100">
        <f>$G126*$BJ126</f>
        <v>0.18000000000000002</v>
      </c>
      <c r="AP126" s="100">
        <f>$G126*$BJ126</f>
        <v>0.18000000000000002</v>
      </c>
      <c r="AQ126" s="100">
        <f>$G126*$BJ126</f>
        <v>0.18000000000000002</v>
      </c>
      <c r="AR126" s="100">
        <f>$G126*$BJ126</f>
        <v>0.18000000000000002</v>
      </c>
      <c r="AS126" s="100">
        <f>$G126*$BJ126</f>
        <v>0.18000000000000002</v>
      </c>
      <c r="AT126" s="100">
        <f>$G126*$BJ126</f>
        <v>0.18000000000000002</v>
      </c>
      <c r="AU126" s="100">
        <f>$G126*$BJ126</f>
        <v>0.18000000000000002</v>
      </c>
      <c r="AV126" s="100">
        <f>$G126*$BJ126</f>
        <v>0.18000000000000002</v>
      </c>
      <c r="AW126" s="100">
        <f>$G126*$BJ126</f>
        <v>0.18000000000000002</v>
      </c>
      <c r="AX126" s="100">
        <f>$G126*$BJ126</f>
        <v>0.18000000000000002</v>
      </c>
      <c r="AY126" s="100">
        <f>$G126*$BJ126</f>
        <v>0.18000000000000002</v>
      </c>
      <c r="AZ126" s="100">
        <f>$G126*$BJ126</f>
        <v>0.18000000000000002</v>
      </c>
      <c r="BA126" s="116">
        <f>SUM(AO126:AZ126)</f>
        <v>2.1599999999999997</v>
      </c>
      <c r="BB126" s="100" t="s">
        <v>176</v>
      </c>
      <c r="BC126" s="100" t="s">
        <v>176</v>
      </c>
      <c r="BD126" s="100" t="s">
        <v>176</v>
      </c>
      <c r="BE126" s="100" t="s">
        <v>176</v>
      </c>
      <c r="BF126" s="100" t="s">
        <v>176</v>
      </c>
      <c r="BG126" s="100" t="s">
        <v>176</v>
      </c>
      <c r="BH126" s="100" t="s">
        <v>176</v>
      </c>
      <c r="BI126" s="116">
        <f t="shared" si="144"/>
        <v>0</v>
      </c>
      <c r="BJ126" s="83">
        <f t="shared" si="120"/>
        <v>8.3333333333333332E-3</v>
      </c>
      <c r="BK126" s="100">
        <f t="shared" si="157"/>
        <v>21.6</v>
      </c>
      <c r="BL126" s="212"/>
    </row>
    <row r="127" spans="1:64" ht="12.75" customHeight="1" outlineLevel="1" x14ac:dyDescent="0.2">
      <c r="A127" s="9">
        <v>125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8">
        <f t="shared" si="121"/>
        <v>21.6</v>
      </c>
      <c r="H127" s="71">
        <f t="shared" si="122"/>
        <v>2.16</v>
      </c>
      <c r="I127" s="71">
        <f t="shared" si="123"/>
        <v>2.16</v>
      </c>
      <c r="J127" s="71">
        <f t="shared" si="124"/>
        <v>2.16</v>
      </c>
      <c r="K127" s="71">
        <f t="shared" si="125"/>
        <v>2.16</v>
      </c>
      <c r="L127" s="71">
        <f t="shared" si="126"/>
        <v>2.16</v>
      </c>
      <c r="M127" s="71">
        <f t="shared" si="127"/>
        <v>2.16</v>
      </c>
      <c r="N127" s="71">
        <f t="shared" si="128"/>
        <v>2.16</v>
      </c>
      <c r="O127" s="130">
        <f t="shared" si="145"/>
        <v>0.18000000000000002</v>
      </c>
      <c r="P127" s="130">
        <f t="shared" si="146"/>
        <v>0.18000000000000002</v>
      </c>
      <c r="Q127" s="130">
        <f t="shared" si="147"/>
        <v>0.18000000000000002</v>
      </c>
      <c r="R127" s="130">
        <f t="shared" si="148"/>
        <v>0.18000000000000002</v>
      </c>
      <c r="S127" s="130">
        <f t="shared" si="149"/>
        <v>0.18000000000000002</v>
      </c>
      <c r="T127" s="130">
        <f t="shared" si="150"/>
        <v>0.18000000000000002</v>
      </c>
      <c r="U127" s="130">
        <f t="shared" si="151"/>
        <v>0.18000000000000002</v>
      </c>
      <c r="V127" s="130">
        <f t="shared" si="152"/>
        <v>0.18000000000000002</v>
      </c>
      <c r="W127" s="130">
        <f t="shared" si="153"/>
        <v>0.18000000000000002</v>
      </c>
      <c r="X127" s="130">
        <f t="shared" si="154"/>
        <v>0.18000000000000002</v>
      </c>
      <c r="Y127" s="130">
        <f t="shared" si="155"/>
        <v>0.18000000000000002</v>
      </c>
      <c r="Z127" s="130">
        <f t="shared" si="156"/>
        <v>0.18000000000000002</v>
      </c>
      <c r="AA127" s="100">
        <f t="shared" si="141"/>
        <v>2.1599999999999997</v>
      </c>
      <c r="AB127" s="100">
        <f>$G127*$BJ127</f>
        <v>0.18000000000000002</v>
      </c>
      <c r="AC127" s="100">
        <f>$G127*$BJ127</f>
        <v>0.18000000000000002</v>
      </c>
      <c r="AD127" s="100">
        <f>$G127*$BJ127</f>
        <v>0.18000000000000002</v>
      </c>
      <c r="AE127" s="100">
        <f>$G127*$BJ127</f>
        <v>0.18000000000000002</v>
      </c>
      <c r="AF127" s="100">
        <f>$G127*$BJ127</f>
        <v>0.18000000000000002</v>
      </c>
      <c r="AG127" s="100">
        <f>$G127*$BJ127</f>
        <v>0.18000000000000002</v>
      </c>
      <c r="AH127" s="100">
        <f>$G127*$BJ127</f>
        <v>0.18000000000000002</v>
      </c>
      <c r="AI127" s="100">
        <f>$G127*$BJ127</f>
        <v>0.18000000000000002</v>
      </c>
      <c r="AJ127" s="100">
        <f>$G127*$BJ127</f>
        <v>0.18000000000000002</v>
      </c>
      <c r="AK127" s="100">
        <f>$G127*$BJ127</f>
        <v>0.18000000000000002</v>
      </c>
      <c r="AL127" s="100">
        <f>$G127*$BJ127</f>
        <v>0.18000000000000002</v>
      </c>
      <c r="AM127" s="100">
        <f>$G127*$BJ127</f>
        <v>0.18000000000000002</v>
      </c>
      <c r="AN127" s="100">
        <f t="shared" si="118"/>
        <v>2.1599999999999997</v>
      </c>
      <c r="AO127" s="100">
        <f>$G127*$BJ127</f>
        <v>0.18000000000000002</v>
      </c>
      <c r="AP127" s="100">
        <f>$G127*$BJ127</f>
        <v>0.18000000000000002</v>
      </c>
      <c r="AQ127" s="100">
        <f>$G127*$BJ127</f>
        <v>0.18000000000000002</v>
      </c>
      <c r="AR127" s="100">
        <f>$G127*$BJ127</f>
        <v>0.18000000000000002</v>
      </c>
      <c r="AS127" s="100">
        <f>$G127*$BJ127</f>
        <v>0.18000000000000002</v>
      </c>
      <c r="AT127" s="100">
        <f>$G127*$BJ127</f>
        <v>0.18000000000000002</v>
      </c>
      <c r="AU127" s="100">
        <f>$G127*$BJ127</f>
        <v>0.18000000000000002</v>
      </c>
      <c r="AV127" s="100">
        <f>$G127*$BJ127</f>
        <v>0.18000000000000002</v>
      </c>
      <c r="AW127" s="100">
        <f>$G127*$BJ127</f>
        <v>0.18000000000000002</v>
      </c>
      <c r="AX127" s="100">
        <f>$G127*$BJ127</f>
        <v>0.18000000000000002</v>
      </c>
      <c r="AY127" s="100">
        <f>$G127*$BJ127</f>
        <v>0.18000000000000002</v>
      </c>
      <c r="AZ127" s="100">
        <f>$G127*$BJ127</f>
        <v>0.18000000000000002</v>
      </c>
      <c r="BA127" s="116">
        <f t="shared" si="143"/>
        <v>2.1599999999999997</v>
      </c>
      <c r="BB127" s="100" t="s">
        <v>176</v>
      </c>
      <c r="BC127" s="100" t="s">
        <v>176</v>
      </c>
      <c r="BD127" s="100" t="s">
        <v>176</v>
      </c>
      <c r="BE127" s="100" t="s">
        <v>176</v>
      </c>
      <c r="BF127" s="100" t="s">
        <v>176</v>
      </c>
      <c r="BG127" s="100" t="s">
        <v>176</v>
      </c>
      <c r="BH127" s="100" t="s">
        <v>176</v>
      </c>
      <c r="BI127" s="116">
        <f t="shared" si="144"/>
        <v>0</v>
      </c>
      <c r="BJ127" s="83">
        <f t="shared" si="120"/>
        <v>8.3333333333333332E-3</v>
      </c>
      <c r="BK127" s="100">
        <f t="shared" si="157"/>
        <v>21.6</v>
      </c>
      <c r="BL127" s="212"/>
    </row>
    <row r="128" spans="1:64" ht="12.75" customHeight="1" outlineLevel="1" x14ac:dyDescent="0.2">
      <c r="A128" s="9">
        <v>126</v>
      </c>
      <c r="B128" s="10" t="s">
        <v>41</v>
      </c>
      <c r="C128" s="11">
        <v>1573</v>
      </c>
      <c r="D128" s="12">
        <v>35919</v>
      </c>
      <c r="E128" s="129">
        <v>40</v>
      </c>
      <c r="F128" s="102">
        <v>24</v>
      </c>
      <c r="G128" s="208">
        <f t="shared" si="121"/>
        <v>21.6</v>
      </c>
      <c r="H128" s="71">
        <f t="shared" si="122"/>
        <v>2.16</v>
      </c>
      <c r="I128" s="71">
        <f t="shared" si="123"/>
        <v>2.16</v>
      </c>
      <c r="J128" s="71">
        <f t="shared" si="124"/>
        <v>2.16</v>
      </c>
      <c r="K128" s="71">
        <f t="shared" si="125"/>
        <v>2.16</v>
      </c>
      <c r="L128" s="71">
        <f t="shared" si="126"/>
        <v>2.16</v>
      </c>
      <c r="M128" s="71">
        <f t="shared" si="127"/>
        <v>2.16</v>
      </c>
      <c r="N128" s="71">
        <f t="shared" si="128"/>
        <v>2.16</v>
      </c>
      <c r="O128" s="130">
        <f t="shared" si="145"/>
        <v>0.18000000000000002</v>
      </c>
      <c r="P128" s="130">
        <f t="shared" si="146"/>
        <v>0.18000000000000002</v>
      </c>
      <c r="Q128" s="130">
        <f t="shared" si="147"/>
        <v>0.18000000000000002</v>
      </c>
      <c r="R128" s="130">
        <f t="shared" si="148"/>
        <v>0.18000000000000002</v>
      </c>
      <c r="S128" s="130">
        <f t="shared" si="149"/>
        <v>0.18000000000000002</v>
      </c>
      <c r="T128" s="130">
        <f t="shared" si="150"/>
        <v>0.18000000000000002</v>
      </c>
      <c r="U128" s="130">
        <f t="shared" si="151"/>
        <v>0.18000000000000002</v>
      </c>
      <c r="V128" s="130">
        <f t="shared" si="152"/>
        <v>0.18000000000000002</v>
      </c>
      <c r="W128" s="130">
        <f t="shared" si="153"/>
        <v>0.18000000000000002</v>
      </c>
      <c r="X128" s="130">
        <f t="shared" si="154"/>
        <v>0.18000000000000002</v>
      </c>
      <c r="Y128" s="130">
        <f t="shared" si="155"/>
        <v>0.18000000000000002</v>
      </c>
      <c r="Z128" s="130">
        <f t="shared" si="156"/>
        <v>0.18000000000000002</v>
      </c>
      <c r="AA128" s="100">
        <f t="shared" si="141"/>
        <v>2.1599999999999997</v>
      </c>
      <c r="AB128" s="100">
        <f>$G128*$BJ128</f>
        <v>0.18000000000000002</v>
      </c>
      <c r="AC128" s="100">
        <f>$G128*$BJ128</f>
        <v>0.18000000000000002</v>
      </c>
      <c r="AD128" s="100">
        <f>$G128*$BJ128</f>
        <v>0.18000000000000002</v>
      </c>
      <c r="AE128" s="100">
        <f>$G128*$BJ128</f>
        <v>0.18000000000000002</v>
      </c>
      <c r="AF128" s="100">
        <f>$G128*$BJ128</f>
        <v>0.18000000000000002</v>
      </c>
      <c r="AG128" s="100">
        <f>$G128*$BJ128</f>
        <v>0.18000000000000002</v>
      </c>
      <c r="AH128" s="100">
        <f>$G128*$BJ128</f>
        <v>0.18000000000000002</v>
      </c>
      <c r="AI128" s="100">
        <f>$G128*$BJ128</f>
        <v>0.18000000000000002</v>
      </c>
      <c r="AJ128" s="100">
        <f>$G128*$BJ128</f>
        <v>0.18000000000000002</v>
      </c>
      <c r="AK128" s="100">
        <f>$G128*$BJ128</f>
        <v>0.18000000000000002</v>
      </c>
      <c r="AL128" s="100">
        <f>$G128*$BJ128</f>
        <v>0.18000000000000002</v>
      </c>
      <c r="AM128" s="100">
        <f>$G128*$BJ128</f>
        <v>0.18000000000000002</v>
      </c>
      <c r="AN128" s="100">
        <f t="shared" si="118"/>
        <v>2.1599999999999997</v>
      </c>
      <c r="AO128" s="100">
        <f>$G128*$BJ128</f>
        <v>0.18000000000000002</v>
      </c>
      <c r="AP128" s="100">
        <f>$G128*$BJ128</f>
        <v>0.18000000000000002</v>
      </c>
      <c r="AQ128" s="100">
        <f>$G128*$BJ128</f>
        <v>0.18000000000000002</v>
      </c>
      <c r="AR128" s="100">
        <f>$G128*$BJ128</f>
        <v>0.18000000000000002</v>
      </c>
      <c r="AS128" s="100">
        <f>$G128*$BJ128</f>
        <v>0.18000000000000002</v>
      </c>
      <c r="AT128" s="100">
        <f>$G128*$BJ128</f>
        <v>0.18000000000000002</v>
      </c>
      <c r="AU128" s="100">
        <f>$G128*$BJ128</f>
        <v>0.18000000000000002</v>
      </c>
      <c r="AV128" s="100">
        <f>$G128*$BJ128</f>
        <v>0.18000000000000002</v>
      </c>
      <c r="AW128" s="100">
        <f>$G128*$BJ128</f>
        <v>0.18000000000000002</v>
      </c>
      <c r="AX128" s="100">
        <f>$G128*$BJ128</f>
        <v>0.18000000000000002</v>
      </c>
      <c r="AY128" s="100">
        <f>$G128*$BJ128</f>
        <v>0.18000000000000002</v>
      </c>
      <c r="AZ128" s="100">
        <f>$G128*$BJ128</f>
        <v>0.18000000000000002</v>
      </c>
      <c r="BA128" s="116">
        <f t="shared" si="143"/>
        <v>2.1599999999999997</v>
      </c>
      <c r="BB128" s="100" t="s">
        <v>176</v>
      </c>
      <c r="BC128" s="100" t="s">
        <v>176</v>
      </c>
      <c r="BD128" s="100" t="s">
        <v>176</v>
      </c>
      <c r="BE128" s="100" t="s">
        <v>176</v>
      </c>
      <c r="BF128" s="100" t="s">
        <v>176</v>
      </c>
      <c r="BG128" s="100" t="s">
        <v>176</v>
      </c>
      <c r="BH128" s="100" t="s">
        <v>176</v>
      </c>
      <c r="BI128" s="116">
        <f t="shared" si="144"/>
        <v>0</v>
      </c>
      <c r="BJ128" s="83">
        <f t="shared" si="120"/>
        <v>8.3333333333333332E-3</v>
      </c>
      <c r="BK128" s="100">
        <f t="shared" si="157"/>
        <v>21.6</v>
      </c>
      <c r="BL128" s="212"/>
    </row>
    <row r="129" spans="1:64" ht="12.75" customHeight="1" outlineLevel="1" x14ac:dyDescent="0.2">
      <c r="A129" s="9">
        <v>127</v>
      </c>
      <c r="B129" s="10" t="s">
        <v>41</v>
      </c>
      <c r="C129" s="11">
        <v>1573</v>
      </c>
      <c r="D129" s="12">
        <v>35919</v>
      </c>
      <c r="E129" s="129">
        <v>40</v>
      </c>
      <c r="F129" s="102">
        <v>24</v>
      </c>
      <c r="G129" s="208">
        <f t="shared" si="121"/>
        <v>21.6</v>
      </c>
      <c r="H129" s="71">
        <f t="shared" si="122"/>
        <v>2.16</v>
      </c>
      <c r="I129" s="71">
        <f t="shared" si="123"/>
        <v>2.16</v>
      </c>
      <c r="J129" s="71">
        <f t="shared" si="124"/>
        <v>2.16</v>
      </c>
      <c r="K129" s="71">
        <f t="shared" si="125"/>
        <v>2.16</v>
      </c>
      <c r="L129" s="71">
        <f t="shared" si="126"/>
        <v>2.16</v>
      </c>
      <c r="M129" s="71">
        <f t="shared" si="127"/>
        <v>2.16</v>
      </c>
      <c r="N129" s="71">
        <f t="shared" si="128"/>
        <v>2.16</v>
      </c>
      <c r="O129" s="130">
        <f t="shared" si="145"/>
        <v>0.18000000000000002</v>
      </c>
      <c r="P129" s="130">
        <f t="shared" si="146"/>
        <v>0.18000000000000002</v>
      </c>
      <c r="Q129" s="130">
        <f t="shared" si="147"/>
        <v>0.18000000000000002</v>
      </c>
      <c r="R129" s="130">
        <f t="shared" si="148"/>
        <v>0.18000000000000002</v>
      </c>
      <c r="S129" s="130">
        <f t="shared" si="149"/>
        <v>0.18000000000000002</v>
      </c>
      <c r="T129" s="130">
        <f t="shared" si="150"/>
        <v>0.18000000000000002</v>
      </c>
      <c r="U129" s="130">
        <f t="shared" si="151"/>
        <v>0.18000000000000002</v>
      </c>
      <c r="V129" s="130">
        <f t="shared" si="152"/>
        <v>0.18000000000000002</v>
      </c>
      <c r="W129" s="130">
        <f t="shared" si="153"/>
        <v>0.18000000000000002</v>
      </c>
      <c r="X129" s="130">
        <f t="shared" si="154"/>
        <v>0.18000000000000002</v>
      </c>
      <c r="Y129" s="130">
        <f t="shared" si="155"/>
        <v>0.18000000000000002</v>
      </c>
      <c r="Z129" s="130">
        <f t="shared" si="156"/>
        <v>0.18000000000000002</v>
      </c>
      <c r="AA129" s="100">
        <f t="shared" si="141"/>
        <v>2.1599999999999997</v>
      </c>
      <c r="AB129" s="100">
        <f>$G129*$BJ129</f>
        <v>0.18000000000000002</v>
      </c>
      <c r="AC129" s="100">
        <f>$G129*$BJ129</f>
        <v>0.18000000000000002</v>
      </c>
      <c r="AD129" s="100">
        <f>$G129*$BJ129</f>
        <v>0.18000000000000002</v>
      </c>
      <c r="AE129" s="100">
        <f>$G129*$BJ129</f>
        <v>0.18000000000000002</v>
      </c>
      <c r="AF129" s="100">
        <f>$G129*$BJ129</f>
        <v>0.18000000000000002</v>
      </c>
      <c r="AG129" s="100">
        <f>$G129*$BJ129</f>
        <v>0.18000000000000002</v>
      </c>
      <c r="AH129" s="100">
        <f>$G129*$BJ129</f>
        <v>0.18000000000000002</v>
      </c>
      <c r="AI129" s="100">
        <f>$G129*$BJ129</f>
        <v>0.18000000000000002</v>
      </c>
      <c r="AJ129" s="100">
        <f>$G129*$BJ129</f>
        <v>0.18000000000000002</v>
      </c>
      <c r="AK129" s="100">
        <f>$G129*$BJ129</f>
        <v>0.18000000000000002</v>
      </c>
      <c r="AL129" s="100">
        <f>$G129*$BJ129</f>
        <v>0.18000000000000002</v>
      </c>
      <c r="AM129" s="100">
        <f>$G129*$BJ129</f>
        <v>0.18000000000000002</v>
      </c>
      <c r="AN129" s="100">
        <f t="shared" si="118"/>
        <v>2.1599999999999997</v>
      </c>
      <c r="AO129" s="100">
        <f>$G129*$BJ129</f>
        <v>0.18000000000000002</v>
      </c>
      <c r="AP129" s="100">
        <f>$G129*$BJ129</f>
        <v>0.18000000000000002</v>
      </c>
      <c r="AQ129" s="100">
        <f>$G129*$BJ129</f>
        <v>0.18000000000000002</v>
      </c>
      <c r="AR129" s="100">
        <f>$G129*$BJ129</f>
        <v>0.18000000000000002</v>
      </c>
      <c r="AS129" s="100">
        <f>$G129*$BJ129</f>
        <v>0.18000000000000002</v>
      </c>
      <c r="AT129" s="100">
        <f>$G129*$BJ129</f>
        <v>0.18000000000000002</v>
      </c>
      <c r="AU129" s="100">
        <f>$G129*$BJ129</f>
        <v>0.18000000000000002</v>
      </c>
      <c r="AV129" s="100">
        <f>$G129*$BJ129</f>
        <v>0.18000000000000002</v>
      </c>
      <c r="AW129" s="100">
        <f>$G129*$BJ129</f>
        <v>0.18000000000000002</v>
      </c>
      <c r="AX129" s="100">
        <f>$G129*$BJ129</f>
        <v>0.18000000000000002</v>
      </c>
      <c r="AY129" s="100">
        <f>$G129*$BJ129</f>
        <v>0.18000000000000002</v>
      </c>
      <c r="AZ129" s="100">
        <f>$G129*$BJ129</f>
        <v>0.18000000000000002</v>
      </c>
      <c r="BA129" s="116">
        <f t="shared" si="143"/>
        <v>2.1599999999999997</v>
      </c>
      <c r="BB129" s="100" t="s">
        <v>176</v>
      </c>
      <c r="BC129" s="100" t="s">
        <v>176</v>
      </c>
      <c r="BD129" s="100" t="s">
        <v>176</v>
      </c>
      <c r="BE129" s="100" t="s">
        <v>176</v>
      </c>
      <c r="BF129" s="100" t="s">
        <v>176</v>
      </c>
      <c r="BG129" s="100" t="s">
        <v>176</v>
      </c>
      <c r="BH129" s="100" t="s">
        <v>176</v>
      </c>
      <c r="BI129" s="116">
        <f t="shared" si="144"/>
        <v>0</v>
      </c>
      <c r="BJ129" s="83">
        <f t="shared" si="120"/>
        <v>8.3333333333333332E-3</v>
      </c>
      <c r="BK129" s="100">
        <f t="shared" si="157"/>
        <v>21.6</v>
      </c>
      <c r="BL129" s="212"/>
    </row>
    <row r="130" spans="1:64" ht="12.75" customHeight="1" outlineLevel="1" x14ac:dyDescent="0.2">
      <c r="A130" s="9">
        <v>128</v>
      </c>
      <c r="B130" s="10" t="s">
        <v>41</v>
      </c>
      <c r="C130" s="11">
        <v>1573</v>
      </c>
      <c r="D130" s="12">
        <v>35919</v>
      </c>
      <c r="E130" s="129">
        <v>40</v>
      </c>
      <c r="F130" s="102">
        <v>24</v>
      </c>
      <c r="G130" s="208">
        <f t="shared" si="121"/>
        <v>21.6</v>
      </c>
      <c r="H130" s="71">
        <f t="shared" si="122"/>
        <v>2.16</v>
      </c>
      <c r="I130" s="71">
        <f t="shared" si="123"/>
        <v>2.16</v>
      </c>
      <c r="J130" s="71">
        <f t="shared" si="124"/>
        <v>2.16</v>
      </c>
      <c r="K130" s="71">
        <f t="shared" si="125"/>
        <v>2.16</v>
      </c>
      <c r="L130" s="71">
        <f t="shared" si="126"/>
        <v>2.16</v>
      </c>
      <c r="M130" s="71">
        <f t="shared" si="127"/>
        <v>2.16</v>
      </c>
      <c r="N130" s="71">
        <f t="shared" si="128"/>
        <v>2.16</v>
      </c>
      <c r="O130" s="130">
        <f t="shared" ref="O130:O161" si="158">G130*BJ130</f>
        <v>0.18000000000000002</v>
      </c>
      <c r="P130" s="130">
        <f t="shared" ref="P130:P161" si="159">G130*BJ130</f>
        <v>0.18000000000000002</v>
      </c>
      <c r="Q130" s="130">
        <f t="shared" ref="Q130:Q161" si="160">G130*BJ130</f>
        <v>0.18000000000000002</v>
      </c>
      <c r="R130" s="130">
        <f t="shared" ref="R130:R161" si="161">G130*BJ130</f>
        <v>0.18000000000000002</v>
      </c>
      <c r="S130" s="130">
        <f t="shared" ref="S130:S161" si="162">G130*BJ130</f>
        <v>0.18000000000000002</v>
      </c>
      <c r="T130" s="130">
        <f t="shared" ref="T130:T161" si="163">G130*BJ130</f>
        <v>0.18000000000000002</v>
      </c>
      <c r="U130" s="130">
        <f t="shared" ref="U130:U161" si="164">G130*BJ130</f>
        <v>0.18000000000000002</v>
      </c>
      <c r="V130" s="130">
        <f t="shared" ref="V130:V161" si="165">G130*BJ130</f>
        <v>0.18000000000000002</v>
      </c>
      <c r="W130" s="130">
        <f t="shared" ref="W130:W161" si="166">G130*BJ130</f>
        <v>0.18000000000000002</v>
      </c>
      <c r="X130" s="130">
        <f t="shared" ref="X130:X161" si="167">G130*BJ130</f>
        <v>0.18000000000000002</v>
      </c>
      <c r="Y130" s="130">
        <f t="shared" ref="Y130:Y161" si="168">G130*BJ130</f>
        <v>0.18000000000000002</v>
      </c>
      <c r="Z130" s="130">
        <f t="shared" ref="Z130:Z161" si="169">G130*BJ130</f>
        <v>0.18000000000000002</v>
      </c>
      <c r="AA130" s="100">
        <f t="shared" si="141"/>
        <v>2.1599999999999997</v>
      </c>
      <c r="AB130" s="100">
        <f>$G130*$BJ130</f>
        <v>0.18000000000000002</v>
      </c>
      <c r="AC130" s="100">
        <f>$G130*$BJ130</f>
        <v>0.18000000000000002</v>
      </c>
      <c r="AD130" s="100">
        <f>$G130*$BJ130</f>
        <v>0.18000000000000002</v>
      </c>
      <c r="AE130" s="100">
        <f>$G130*$BJ130</f>
        <v>0.18000000000000002</v>
      </c>
      <c r="AF130" s="100">
        <f>$G130*$BJ130</f>
        <v>0.18000000000000002</v>
      </c>
      <c r="AG130" s="100">
        <f>$G130*$BJ130</f>
        <v>0.18000000000000002</v>
      </c>
      <c r="AH130" s="100">
        <f>$G130*$BJ130</f>
        <v>0.18000000000000002</v>
      </c>
      <c r="AI130" s="100">
        <f>$G130*$BJ130</f>
        <v>0.18000000000000002</v>
      </c>
      <c r="AJ130" s="100">
        <f>$G130*$BJ130</f>
        <v>0.18000000000000002</v>
      </c>
      <c r="AK130" s="100">
        <f>$G130*$BJ130</f>
        <v>0.18000000000000002</v>
      </c>
      <c r="AL130" s="100">
        <f>$G130*$BJ130</f>
        <v>0.18000000000000002</v>
      </c>
      <c r="AM130" s="100">
        <f>$G130*$BJ130</f>
        <v>0.18000000000000002</v>
      </c>
      <c r="AN130" s="100">
        <f t="shared" si="118"/>
        <v>2.1599999999999997</v>
      </c>
      <c r="AO130" s="100">
        <f>$G130*$BJ130</f>
        <v>0.18000000000000002</v>
      </c>
      <c r="AP130" s="100">
        <f>$G130*$BJ130</f>
        <v>0.18000000000000002</v>
      </c>
      <c r="AQ130" s="100">
        <f>$G130*$BJ130</f>
        <v>0.18000000000000002</v>
      </c>
      <c r="AR130" s="100">
        <f>$G130*$BJ130</f>
        <v>0.18000000000000002</v>
      </c>
      <c r="AS130" s="100">
        <f>$G130*$BJ130</f>
        <v>0.18000000000000002</v>
      </c>
      <c r="AT130" s="100">
        <f>$G130*$BJ130</f>
        <v>0.18000000000000002</v>
      </c>
      <c r="AU130" s="100">
        <f>$G130*$BJ130</f>
        <v>0.18000000000000002</v>
      </c>
      <c r="AV130" s="100">
        <f>$G130*$BJ130</f>
        <v>0.18000000000000002</v>
      </c>
      <c r="AW130" s="100">
        <f>$G130*$BJ130</f>
        <v>0.18000000000000002</v>
      </c>
      <c r="AX130" s="100">
        <f>$G130*$BJ130</f>
        <v>0.18000000000000002</v>
      </c>
      <c r="AY130" s="100">
        <f>$G130*$BJ130</f>
        <v>0.18000000000000002</v>
      </c>
      <c r="AZ130" s="100">
        <f>$G130*$BJ130</f>
        <v>0.18000000000000002</v>
      </c>
      <c r="BA130" s="116">
        <f t="shared" si="143"/>
        <v>2.1599999999999997</v>
      </c>
      <c r="BB130" s="100" t="s">
        <v>176</v>
      </c>
      <c r="BC130" s="100" t="s">
        <v>176</v>
      </c>
      <c r="BD130" s="100" t="s">
        <v>176</v>
      </c>
      <c r="BE130" s="100" t="s">
        <v>176</v>
      </c>
      <c r="BF130" s="100" t="s">
        <v>176</v>
      </c>
      <c r="BG130" s="100" t="s">
        <v>176</v>
      </c>
      <c r="BH130" s="100" t="s">
        <v>176</v>
      </c>
      <c r="BI130" s="116">
        <f t="shared" si="144"/>
        <v>0</v>
      </c>
      <c r="BJ130" s="83">
        <f t="shared" si="120"/>
        <v>8.3333333333333332E-3</v>
      </c>
      <c r="BK130" s="100">
        <f t="shared" ref="BK130:BK161" si="170">+H130+I130+J130+K130+L130+M130+N130+AA130+AN130+BA130+BI130</f>
        <v>21.6</v>
      </c>
      <c r="BL130" s="212"/>
    </row>
    <row r="131" spans="1:64" ht="12.75" customHeight="1" outlineLevel="1" x14ac:dyDescent="0.2">
      <c r="A131" s="9">
        <v>131</v>
      </c>
      <c r="B131" s="10" t="s">
        <v>41</v>
      </c>
      <c r="C131" s="11">
        <v>1602</v>
      </c>
      <c r="D131" s="12">
        <v>39583</v>
      </c>
      <c r="E131" s="129">
        <v>239</v>
      </c>
      <c r="F131" s="102">
        <v>143.4</v>
      </c>
      <c r="G131" s="208">
        <f t="shared" si="121"/>
        <v>129.06</v>
      </c>
      <c r="H131" s="71">
        <f t="shared" si="122"/>
        <v>12.906000000000001</v>
      </c>
      <c r="I131" s="71">
        <f t="shared" si="123"/>
        <v>12.906000000000001</v>
      </c>
      <c r="J131" s="71">
        <f t="shared" si="124"/>
        <v>12.906000000000001</v>
      </c>
      <c r="K131" s="71">
        <f t="shared" si="125"/>
        <v>12.906000000000001</v>
      </c>
      <c r="L131" s="71">
        <f t="shared" si="126"/>
        <v>12.906000000000001</v>
      </c>
      <c r="M131" s="71">
        <f t="shared" si="127"/>
        <v>12.906000000000001</v>
      </c>
      <c r="N131" s="71">
        <f t="shared" si="128"/>
        <v>12.906000000000001</v>
      </c>
      <c r="O131" s="130">
        <f t="shared" si="158"/>
        <v>1.0754999999999999</v>
      </c>
      <c r="P131" s="130">
        <f t="shared" si="159"/>
        <v>1.0754999999999999</v>
      </c>
      <c r="Q131" s="130">
        <f t="shared" si="160"/>
        <v>1.0754999999999999</v>
      </c>
      <c r="R131" s="130">
        <f t="shared" si="161"/>
        <v>1.0754999999999999</v>
      </c>
      <c r="S131" s="130">
        <f t="shared" si="162"/>
        <v>1.0754999999999999</v>
      </c>
      <c r="T131" s="130">
        <f t="shared" si="163"/>
        <v>1.0754999999999999</v>
      </c>
      <c r="U131" s="130">
        <f t="shared" si="164"/>
        <v>1.0754999999999999</v>
      </c>
      <c r="V131" s="130">
        <f t="shared" si="165"/>
        <v>1.0754999999999999</v>
      </c>
      <c r="W131" s="130">
        <f t="shared" si="166"/>
        <v>1.0754999999999999</v>
      </c>
      <c r="X131" s="130">
        <f t="shared" si="167"/>
        <v>1.0754999999999999</v>
      </c>
      <c r="Y131" s="130">
        <f t="shared" si="168"/>
        <v>1.0754999999999999</v>
      </c>
      <c r="Z131" s="130">
        <f t="shared" si="169"/>
        <v>1.0754999999999999</v>
      </c>
      <c r="AA131" s="100">
        <f t="shared" si="141"/>
        <v>12.905999999999999</v>
      </c>
      <c r="AB131" s="100">
        <f>$G131*$BJ131</f>
        <v>1.0754999999999999</v>
      </c>
      <c r="AC131" s="100">
        <f>$G131*$BJ131</f>
        <v>1.0754999999999999</v>
      </c>
      <c r="AD131" s="100">
        <f>$G131*$BJ131</f>
        <v>1.0754999999999999</v>
      </c>
      <c r="AE131" s="100">
        <f>$G131*$BJ131</f>
        <v>1.0754999999999999</v>
      </c>
      <c r="AF131" s="100">
        <f>$G131*$BJ131</f>
        <v>1.0754999999999999</v>
      </c>
      <c r="AG131" s="100">
        <f>$G131*$BJ131</f>
        <v>1.0754999999999999</v>
      </c>
      <c r="AH131" s="100">
        <f>$G131*$BJ131</f>
        <v>1.0754999999999999</v>
      </c>
      <c r="AI131" s="100">
        <f>$G131*$BJ131</f>
        <v>1.0754999999999999</v>
      </c>
      <c r="AJ131" s="100">
        <f>$G131*$BJ131</f>
        <v>1.0754999999999999</v>
      </c>
      <c r="AK131" s="100">
        <f>$G131*$BJ131</f>
        <v>1.0754999999999999</v>
      </c>
      <c r="AL131" s="100">
        <f>$G131*$BJ131</f>
        <v>1.0754999999999999</v>
      </c>
      <c r="AM131" s="100">
        <f>$G131*$BJ131</f>
        <v>1.0754999999999999</v>
      </c>
      <c r="AN131" s="100">
        <f t="shared" si="118"/>
        <v>12.905999999999999</v>
      </c>
      <c r="AO131" s="100">
        <f>$G131*$BJ131</f>
        <v>1.0754999999999999</v>
      </c>
      <c r="AP131" s="100">
        <f>$G131*$BJ131</f>
        <v>1.0754999999999999</v>
      </c>
      <c r="AQ131" s="100">
        <f>$G131*$BJ131</f>
        <v>1.0754999999999999</v>
      </c>
      <c r="AR131" s="100">
        <f>$G131*$BJ131</f>
        <v>1.0754999999999999</v>
      </c>
      <c r="AS131" s="100">
        <f>$G131*$BJ131</f>
        <v>1.0754999999999999</v>
      </c>
      <c r="AT131" s="100">
        <f>$G131*$BJ131</f>
        <v>1.0754999999999999</v>
      </c>
      <c r="AU131" s="100">
        <f>$G131*$BJ131</f>
        <v>1.0754999999999999</v>
      </c>
      <c r="AV131" s="100">
        <f>$G131*$BJ131</f>
        <v>1.0754999999999999</v>
      </c>
      <c r="AW131" s="100">
        <f>$G131*$BJ131</f>
        <v>1.0754999999999999</v>
      </c>
      <c r="AX131" s="100">
        <f>$G131*$BJ131</f>
        <v>1.0754999999999999</v>
      </c>
      <c r="AY131" s="100">
        <f>$G131*$BJ131</f>
        <v>1.0754999999999999</v>
      </c>
      <c r="AZ131" s="100">
        <f>$G131*$BJ131</f>
        <v>1.0754999999999999</v>
      </c>
      <c r="BA131" s="116">
        <f t="shared" ref="BA131:BA133" si="171">SUM(AO131:AZ131)</f>
        <v>12.905999999999999</v>
      </c>
      <c r="BB131" s="100" t="s">
        <v>176</v>
      </c>
      <c r="BC131" s="100" t="s">
        <v>176</v>
      </c>
      <c r="BD131" s="100" t="s">
        <v>176</v>
      </c>
      <c r="BE131" s="100" t="s">
        <v>176</v>
      </c>
      <c r="BF131" s="100" t="s">
        <v>176</v>
      </c>
      <c r="BG131" s="100" t="s">
        <v>176</v>
      </c>
      <c r="BH131" s="100" t="s">
        <v>176</v>
      </c>
      <c r="BI131" s="116">
        <f t="shared" ref="BI131:BI194" si="172">SUM(BB131:BF131)</f>
        <v>0</v>
      </c>
      <c r="BJ131" s="83">
        <f t="shared" si="120"/>
        <v>8.3333333333333332E-3</v>
      </c>
      <c r="BK131" s="100">
        <f t="shared" si="170"/>
        <v>129.06000000000003</v>
      </c>
      <c r="BL131" s="212"/>
    </row>
    <row r="132" spans="1:64" ht="12.75" customHeight="1" outlineLevel="1" x14ac:dyDescent="0.2">
      <c r="A132" s="9">
        <v>141</v>
      </c>
      <c r="B132" s="10" t="s">
        <v>45</v>
      </c>
      <c r="C132" s="11">
        <v>723</v>
      </c>
      <c r="D132" s="12">
        <v>36391</v>
      </c>
      <c r="E132" s="129">
        <v>30</v>
      </c>
      <c r="F132" s="102">
        <v>18</v>
      </c>
      <c r="G132" s="208">
        <f t="shared" si="121"/>
        <v>16.2</v>
      </c>
      <c r="H132" s="71">
        <f t="shared" si="122"/>
        <v>1.62</v>
      </c>
      <c r="I132" s="71">
        <f t="shared" si="123"/>
        <v>1.62</v>
      </c>
      <c r="J132" s="71">
        <f t="shared" si="124"/>
        <v>1.62</v>
      </c>
      <c r="K132" s="71">
        <f t="shared" si="125"/>
        <v>1.62</v>
      </c>
      <c r="L132" s="71">
        <f t="shared" si="126"/>
        <v>1.62</v>
      </c>
      <c r="M132" s="71">
        <f t="shared" si="127"/>
        <v>1.62</v>
      </c>
      <c r="N132" s="71">
        <f t="shared" si="128"/>
        <v>1.62</v>
      </c>
      <c r="O132" s="130">
        <f t="shared" si="158"/>
        <v>0.13499999999999998</v>
      </c>
      <c r="P132" s="130">
        <f t="shared" si="159"/>
        <v>0.13499999999999998</v>
      </c>
      <c r="Q132" s="130">
        <f t="shared" si="160"/>
        <v>0.13499999999999998</v>
      </c>
      <c r="R132" s="130">
        <f t="shared" si="161"/>
        <v>0.13499999999999998</v>
      </c>
      <c r="S132" s="130">
        <f t="shared" si="162"/>
        <v>0.13499999999999998</v>
      </c>
      <c r="T132" s="130">
        <f t="shared" si="163"/>
        <v>0.13499999999999998</v>
      </c>
      <c r="U132" s="130">
        <f t="shared" si="164"/>
        <v>0.13499999999999998</v>
      </c>
      <c r="V132" s="130">
        <f t="shared" si="165"/>
        <v>0.13499999999999998</v>
      </c>
      <c r="W132" s="130">
        <f t="shared" si="166"/>
        <v>0.13499999999999998</v>
      </c>
      <c r="X132" s="130">
        <f t="shared" si="167"/>
        <v>0.13499999999999998</v>
      </c>
      <c r="Y132" s="130">
        <f t="shared" si="168"/>
        <v>0.13499999999999998</v>
      </c>
      <c r="Z132" s="130">
        <f t="shared" si="169"/>
        <v>0.13499999999999998</v>
      </c>
      <c r="AA132" s="100">
        <f t="shared" si="141"/>
        <v>1.6199999999999999</v>
      </c>
      <c r="AB132" s="100">
        <f>$G132*$BJ132</f>
        <v>0.13499999999999998</v>
      </c>
      <c r="AC132" s="100">
        <f>$G132*$BJ132</f>
        <v>0.13499999999999998</v>
      </c>
      <c r="AD132" s="100">
        <f>$G132*$BJ132</f>
        <v>0.13499999999999998</v>
      </c>
      <c r="AE132" s="100">
        <f>$G132*$BJ132</f>
        <v>0.13499999999999998</v>
      </c>
      <c r="AF132" s="100">
        <f>$G132*$BJ132</f>
        <v>0.13499999999999998</v>
      </c>
      <c r="AG132" s="100">
        <f>$G132*$BJ132</f>
        <v>0.13499999999999998</v>
      </c>
      <c r="AH132" s="100">
        <f>$G132*$BJ132</f>
        <v>0.13499999999999998</v>
      </c>
      <c r="AI132" s="100">
        <f>$G132*$BJ132</f>
        <v>0.13499999999999998</v>
      </c>
      <c r="AJ132" s="100">
        <f>$G132*$BJ132</f>
        <v>0.13499999999999998</v>
      </c>
      <c r="AK132" s="100">
        <f>$G132*$BJ132</f>
        <v>0.13499999999999998</v>
      </c>
      <c r="AL132" s="100">
        <f>$G132*$BJ132</f>
        <v>0.13499999999999998</v>
      </c>
      <c r="AM132" s="100">
        <f>$G132*$BJ132</f>
        <v>0.13499999999999998</v>
      </c>
      <c r="AN132" s="100">
        <f t="shared" si="118"/>
        <v>1.6199999999999999</v>
      </c>
      <c r="AO132" s="100">
        <f>$G132*$BJ132</f>
        <v>0.13499999999999998</v>
      </c>
      <c r="AP132" s="100">
        <f>$G132*$BJ132</f>
        <v>0.13499999999999998</v>
      </c>
      <c r="AQ132" s="100">
        <f>$G132*$BJ132</f>
        <v>0.13499999999999998</v>
      </c>
      <c r="AR132" s="100">
        <f>$G132*$BJ132</f>
        <v>0.13499999999999998</v>
      </c>
      <c r="AS132" s="100">
        <f>$G132*$BJ132</f>
        <v>0.13499999999999998</v>
      </c>
      <c r="AT132" s="100">
        <f>$G132*$BJ132</f>
        <v>0.13499999999999998</v>
      </c>
      <c r="AU132" s="100">
        <f>$G132*$BJ132</f>
        <v>0.13499999999999998</v>
      </c>
      <c r="AV132" s="100">
        <f>$G132*$BJ132</f>
        <v>0.13499999999999998</v>
      </c>
      <c r="AW132" s="100">
        <f>$G132*$BJ132</f>
        <v>0.13499999999999998</v>
      </c>
      <c r="AX132" s="100">
        <f>$G132*$BJ132</f>
        <v>0.13499999999999998</v>
      </c>
      <c r="AY132" s="100">
        <f>$G132*$BJ132</f>
        <v>0.13499999999999998</v>
      </c>
      <c r="AZ132" s="100">
        <f>$G132*$BJ132</f>
        <v>0.13499999999999998</v>
      </c>
      <c r="BA132" s="116">
        <f t="shared" si="171"/>
        <v>1.6199999999999999</v>
      </c>
      <c r="BB132" s="100" t="s">
        <v>176</v>
      </c>
      <c r="BC132" s="100" t="s">
        <v>176</v>
      </c>
      <c r="BD132" s="100" t="s">
        <v>176</v>
      </c>
      <c r="BE132" s="100" t="s">
        <v>176</v>
      </c>
      <c r="BF132" s="100" t="s">
        <v>176</v>
      </c>
      <c r="BG132" s="100" t="s">
        <v>176</v>
      </c>
      <c r="BH132" s="100" t="s">
        <v>176</v>
      </c>
      <c r="BI132" s="116">
        <f t="shared" si="172"/>
        <v>0</v>
      </c>
      <c r="BJ132" s="83">
        <f t="shared" si="120"/>
        <v>8.3333333333333332E-3</v>
      </c>
      <c r="BK132" s="100">
        <f t="shared" si="170"/>
        <v>16.200000000000003</v>
      </c>
      <c r="BL132" s="212"/>
    </row>
    <row r="133" spans="1:64" ht="12.75" customHeight="1" outlineLevel="1" x14ac:dyDescent="0.2">
      <c r="A133" s="9">
        <v>148</v>
      </c>
      <c r="B133" s="10" t="s">
        <v>46</v>
      </c>
      <c r="C133" s="11">
        <v>7505</v>
      </c>
      <c r="D133" s="12">
        <v>36747</v>
      </c>
      <c r="E133" s="129">
        <v>1099.53</v>
      </c>
      <c r="F133" s="102">
        <v>659.71799999999996</v>
      </c>
      <c r="G133" s="208">
        <f t="shared" si="121"/>
        <v>593.74619999999993</v>
      </c>
      <c r="H133" s="71">
        <f t="shared" si="122"/>
        <v>59.374619999999993</v>
      </c>
      <c r="I133" s="71">
        <f t="shared" si="123"/>
        <v>59.374619999999993</v>
      </c>
      <c r="J133" s="71">
        <f t="shared" si="124"/>
        <v>59.374619999999993</v>
      </c>
      <c r="K133" s="71">
        <f t="shared" si="125"/>
        <v>59.374619999999993</v>
      </c>
      <c r="L133" s="71">
        <f t="shared" si="126"/>
        <v>59.374619999999993</v>
      </c>
      <c r="M133" s="71">
        <f t="shared" si="127"/>
        <v>59.374619999999993</v>
      </c>
      <c r="N133" s="71">
        <f t="shared" si="128"/>
        <v>59.374619999999993</v>
      </c>
      <c r="O133" s="130">
        <f t="shared" si="158"/>
        <v>4.9478849999999994</v>
      </c>
      <c r="P133" s="130">
        <f t="shared" si="159"/>
        <v>4.9478849999999994</v>
      </c>
      <c r="Q133" s="130">
        <f t="shared" si="160"/>
        <v>4.9478849999999994</v>
      </c>
      <c r="R133" s="130">
        <f t="shared" si="161"/>
        <v>4.9478849999999994</v>
      </c>
      <c r="S133" s="130">
        <f t="shared" si="162"/>
        <v>4.9478849999999994</v>
      </c>
      <c r="T133" s="130">
        <f t="shared" si="163"/>
        <v>4.9478849999999994</v>
      </c>
      <c r="U133" s="130">
        <f t="shared" si="164"/>
        <v>4.9478849999999994</v>
      </c>
      <c r="V133" s="130">
        <f t="shared" si="165"/>
        <v>4.9478849999999994</v>
      </c>
      <c r="W133" s="130">
        <f t="shared" si="166"/>
        <v>4.9478849999999994</v>
      </c>
      <c r="X133" s="130">
        <f t="shared" si="167"/>
        <v>4.9478849999999994</v>
      </c>
      <c r="Y133" s="130">
        <f t="shared" si="168"/>
        <v>4.9478849999999994</v>
      </c>
      <c r="Z133" s="130">
        <f t="shared" si="169"/>
        <v>4.9478849999999994</v>
      </c>
      <c r="AA133" s="100">
        <f t="shared" si="141"/>
        <v>59.374619999999993</v>
      </c>
      <c r="AB133" s="100">
        <f>$G133*$BJ133</f>
        <v>4.9478849999999994</v>
      </c>
      <c r="AC133" s="100">
        <f>$G133*$BJ133</f>
        <v>4.9478849999999994</v>
      </c>
      <c r="AD133" s="100">
        <f>$G133*$BJ133</f>
        <v>4.9478849999999994</v>
      </c>
      <c r="AE133" s="100">
        <f>$G133*$BJ133</f>
        <v>4.9478849999999994</v>
      </c>
      <c r="AF133" s="100">
        <f>$G133*$BJ133</f>
        <v>4.9478849999999994</v>
      </c>
      <c r="AG133" s="100">
        <f>$G133*$BJ133</f>
        <v>4.9478849999999994</v>
      </c>
      <c r="AH133" s="100">
        <f>$G133*$BJ133</f>
        <v>4.9478849999999994</v>
      </c>
      <c r="AI133" s="100">
        <f>$G133*$BJ133</f>
        <v>4.9478849999999994</v>
      </c>
      <c r="AJ133" s="100">
        <f>$G133*$BJ133</f>
        <v>4.9478849999999994</v>
      </c>
      <c r="AK133" s="100">
        <f>$G133*$BJ133</f>
        <v>4.9478849999999994</v>
      </c>
      <c r="AL133" s="100">
        <f>$G133*$BJ133</f>
        <v>4.9478849999999994</v>
      </c>
      <c r="AM133" s="100">
        <f>$G133*$BJ133</f>
        <v>4.9478849999999994</v>
      </c>
      <c r="AN133" s="100">
        <f t="shared" si="118"/>
        <v>59.374619999999993</v>
      </c>
      <c r="AO133" s="100">
        <f>$G133*$BJ133</f>
        <v>4.9478849999999994</v>
      </c>
      <c r="AP133" s="100">
        <f>$G133*$BJ133</f>
        <v>4.9478849999999994</v>
      </c>
      <c r="AQ133" s="100">
        <f>$G133*$BJ133</f>
        <v>4.9478849999999994</v>
      </c>
      <c r="AR133" s="100">
        <f>$G133*$BJ133</f>
        <v>4.9478849999999994</v>
      </c>
      <c r="AS133" s="100">
        <f>$G133*$BJ133</f>
        <v>4.9478849999999994</v>
      </c>
      <c r="AT133" s="100">
        <f>$G133*$BJ133</f>
        <v>4.9478849999999994</v>
      </c>
      <c r="AU133" s="100">
        <f>$G133*$BJ133</f>
        <v>4.9478849999999994</v>
      </c>
      <c r="AV133" s="100">
        <f>$G133*$BJ133</f>
        <v>4.9478849999999994</v>
      </c>
      <c r="AW133" s="100">
        <f>$G133*$BJ133</f>
        <v>4.9478849999999994</v>
      </c>
      <c r="AX133" s="100">
        <f>$G133*$BJ133</f>
        <v>4.9478849999999994</v>
      </c>
      <c r="AY133" s="100">
        <f>$G133*$BJ133</f>
        <v>4.9478849999999994</v>
      </c>
      <c r="AZ133" s="100">
        <f>$G133*$BJ133</f>
        <v>4.9478849999999994</v>
      </c>
      <c r="BA133" s="116">
        <f t="shared" si="171"/>
        <v>59.374619999999993</v>
      </c>
      <c r="BB133" s="100" t="s">
        <v>176</v>
      </c>
      <c r="BC133" s="100" t="s">
        <v>176</v>
      </c>
      <c r="BD133" s="100" t="s">
        <v>176</v>
      </c>
      <c r="BE133" s="100" t="s">
        <v>176</v>
      </c>
      <c r="BF133" s="100" t="s">
        <v>176</v>
      </c>
      <c r="BG133" s="100" t="s">
        <v>176</v>
      </c>
      <c r="BH133" s="100" t="s">
        <v>176</v>
      </c>
      <c r="BI133" s="116">
        <f t="shared" si="172"/>
        <v>0</v>
      </c>
      <c r="BJ133" s="83">
        <f t="shared" si="120"/>
        <v>8.3333333333333332E-3</v>
      </c>
      <c r="BK133" s="100">
        <f t="shared" si="170"/>
        <v>593.74620000000004</v>
      </c>
      <c r="BL133" s="212"/>
    </row>
    <row r="134" spans="1:64" ht="12.75" customHeight="1" outlineLevel="1" x14ac:dyDescent="0.2">
      <c r="A134" s="9">
        <v>149</v>
      </c>
      <c r="B134" s="10" t="s">
        <v>47</v>
      </c>
      <c r="C134" s="11">
        <v>16785</v>
      </c>
      <c r="D134" s="12">
        <v>36755</v>
      </c>
      <c r="E134" s="129">
        <v>46</v>
      </c>
      <c r="F134" s="102">
        <v>27.599999999999998</v>
      </c>
      <c r="G134" s="208">
        <f t="shared" si="121"/>
        <v>24.84</v>
      </c>
      <c r="H134" s="71">
        <f t="shared" si="122"/>
        <v>2.484</v>
      </c>
      <c r="I134" s="71">
        <f t="shared" si="123"/>
        <v>2.484</v>
      </c>
      <c r="J134" s="71">
        <f t="shared" si="124"/>
        <v>2.484</v>
      </c>
      <c r="K134" s="71">
        <f t="shared" si="125"/>
        <v>2.484</v>
      </c>
      <c r="L134" s="71">
        <f t="shared" si="126"/>
        <v>2.484</v>
      </c>
      <c r="M134" s="71">
        <f t="shared" si="127"/>
        <v>2.484</v>
      </c>
      <c r="N134" s="71">
        <f t="shared" si="128"/>
        <v>2.484</v>
      </c>
      <c r="O134" s="130">
        <f t="shared" si="158"/>
        <v>0.20699999999999999</v>
      </c>
      <c r="P134" s="130">
        <f t="shared" si="159"/>
        <v>0.20699999999999999</v>
      </c>
      <c r="Q134" s="130">
        <f t="shared" si="160"/>
        <v>0.20699999999999999</v>
      </c>
      <c r="R134" s="130">
        <f t="shared" si="161"/>
        <v>0.20699999999999999</v>
      </c>
      <c r="S134" s="130">
        <f t="shared" si="162"/>
        <v>0.20699999999999999</v>
      </c>
      <c r="T134" s="130">
        <f t="shared" si="163"/>
        <v>0.20699999999999999</v>
      </c>
      <c r="U134" s="130">
        <f t="shared" si="164"/>
        <v>0.20699999999999999</v>
      </c>
      <c r="V134" s="130">
        <f t="shared" si="165"/>
        <v>0.20699999999999999</v>
      </c>
      <c r="W134" s="130">
        <f t="shared" si="166"/>
        <v>0.20699999999999999</v>
      </c>
      <c r="X134" s="130">
        <f t="shared" si="167"/>
        <v>0.20699999999999999</v>
      </c>
      <c r="Y134" s="130">
        <f t="shared" si="168"/>
        <v>0.20699999999999999</v>
      </c>
      <c r="Z134" s="130">
        <f t="shared" si="169"/>
        <v>0.20699999999999999</v>
      </c>
      <c r="AA134" s="100">
        <f t="shared" si="141"/>
        <v>2.484</v>
      </c>
      <c r="AB134" s="100">
        <f>$G134*$BJ134</f>
        <v>0.20699999999999999</v>
      </c>
      <c r="AC134" s="100">
        <f>$G134*$BJ134</f>
        <v>0.20699999999999999</v>
      </c>
      <c r="AD134" s="100">
        <f>$G134*$BJ134</f>
        <v>0.20699999999999999</v>
      </c>
      <c r="AE134" s="100">
        <f>$G134*$BJ134</f>
        <v>0.20699999999999999</v>
      </c>
      <c r="AF134" s="100">
        <f>$G134*$BJ134</f>
        <v>0.20699999999999999</v>
      </c>
      <c r="AG134" s="100">
        <f>$G134*$BJ134</f>
        <v>0.20699999999999999</v>
      </c>
      <c r="AH134" s="100">
        <f>$G134*$BJ134</f>
        <v>0.20699999999999999</v>
      </c>
      <c r="AI134" s="100">
        <f>$G134*$BJ134</f>
        <v>0.20699999999999999</v>
      </c>
      <c r="AJ134" s="100">
        <f>$G134*$BJ134</f>
        <v>0.20699999999999999</v>
      </c>
      <c r="AK134" s="100">
        <f>$G134*$BJ134</f>
        <v>0.20699999999999999</v>
      </c>
      <c r="AL134" s="100">
        <f>$G134*$BJ134</f>
        <v>0.20699999999999999</v>
      </c>
      <c r="AM134" s="100">
        <f>$G134*$BJ134</f>
        <v>0.20699999999999999</v>
      </c>
      <c r="AN134" s="100">
        <f t="shared" si="118"/>
        <v>2.484</v>
      </c>
      <c r="AO134" s="100">
        <f>$G134*$BJ134</f>
        <v>0.20699999999999999</v>
      </c>
      <c r="AP134" s="100">
        <f>$G134*$BJ134</f>
        <v>0.20699999999999999</v>
      </c>
      <c r="AQ134" s="100">
        <f>$G134*$BJ134</f>
        <v>0.20699999999999999</v>
      </c>
      <c r="AR134" s="100">
        <f>$G134*$BJ134</f>
        <v>0.20699999999999999</v>
      </c>
      <c r="AS134" s="100">
        <f>$G134*$BJ134</f>
        <v>0.20699999999999999</v>
      </c>
      <c r="AT134" s="100">
        <f>$G134*$BJ134</f>
        <v>0.20699999999999999</v>
      </c>
      <c r="AU134" s="100">
        <f>$G134*$BJ134</f>
        <v>0.20699999999999999</v>
      </c>
      <c r="AV134" s="100">
        <f>$G134*$BJ134</f>
        <v>0.20699999999999999</v>
      </c>
      <c r="AW134" s="100">
        <f>$G134*$BJ134</f>
        <v>0.20699999999999999</v>
      </c>
      <c r="AX134" s="100">
        <f>$G134*$BJ134</f>
        <v>0.20699999999999999</v>
      </c>
      <c r="AY134" s="100">
        <f>$G134*$BJ134</f>
        <v>0.20699999999999999</v>
      </c>
      <c r="AZ134" s="100">
        <f>$G134*$BJ134</f>
        <v>0.20699999999999999</v>
      </c>
      <c r="BA134" s="116">
        <f>SUM(AO134:AZ134)</f>
        <v>2.484</v>
      </c>
      <c r="BB134" s="100" t="s">
        <v>176</v>
      </c>
      <c r="BC134" s="100" t="s">
        <v>176</v>
      </c>
      <c r="BD134" s="100" t="s">
        <v>176</v>
      </c>
      <c r="BE134" s="100" t="s">
        <v>176</v>
      </c>
      <c r="BF134" s="100" t="s">
        <v>176</v>
      </c>
      <c r="BG134" s="100" t="s">
        <v>176</v>
      </c>
      <c r="BH134" s="100" t="s">
        <v>176</v>
      </c>
      <c r="BI134" s="116">
        <f t="shared" si="172"/>
        <v>0</v>
      </c>
      <c r="BJ134" s="83">
        <f t="shared" si="120"/>
        <v>8.3333333333333332E-3</v>
      </c>
      <c r="BK134" s="100">
        <f t="shared" si="170"/>
        <v>24.840000000000003</v>
      </c>
      <c r="BL134" s="212"/>
    </row>
    <row r="135" spans="1:64" ht="12.75" customHeight="1" outlineLevel="1" x14ac:dyDescent="0.2">
      <c r="A135" s="9">
        <v>157</v>
      </c>
      <c r="B135" s="10" t="s">
        <v>46</v>
      </c>
      <c r="C135" s="11">
        <v>19290</v>
      </c>
      <c r="D135" s="12">
        <v>37041</v>
      </c>
      <c r="E135" s="129">
        <v>39</v>
      </c>
      <c r="F135" s="102">
        <v>23.4</v>
      </c>
      <c r="G135" s="208">
        <f t="shared" si="121"/>
        <v>21.06</v>
      </c>
      <c r="H135" s="71">
        <f t="shared" si="122"/>
        <v>2.1059999999999999</v>
      </c>
      <c r="I135" s="71">
        <f t="shared" si="123"/>
        <v>2.1059999999999999</v>
      </c>
      <c r="J135" s="71">
        <f t="shared" si="124"/>
        <v>2.1059999999999999</v>
      </c>
      <c r="K135" s="71">
        <f t="shared" si="125"/>
        <v>2.1059999999999999</v>
      </c>
      <c r="L135" s="71">
        <f t="shared" si="126"/>
        <v>2.1059999999999999</v>
      </c>
      <c r="M135" s="71">
        <f t="shared" si="127"/>
        <v>2.1059999999999999</v>
      </c>
      <c r="N135" s="71">
        <f t="shared" si="128"/>
        <v>2.1059999999999999</v>
      </c>
      <c r="O135" s="130">
        <f t="shared" si="158"/>
        <v>0.17549999999999999</v>
      </c>
      <c r="P135" s="130">
        <f t="shared" si="159"/>
        <v>0.17549999999999999</v>
      </c>
      <c r="Q135" s="130">
        <f t="shared" si="160"/>
        <v>0.17549999999999999</v>
      </c>
      <c r="R135" s="130">
        <f t="shared" si="161"/>
        <v>0.17549999999999999</v>
      </c>
      <c r="S135" s="130">
        <f t="shared" si="162"/>
        <v>0.17549999999999999</v>
      </c>
      <c r="T135" s="130">
        <f t="shared" si="163"/>
        <v>0.17549999999999999</v>
      </c>
      <c r="U135" s="130">
        <f t="shared" si="164"/>
        <v>0.17549999999999999</v>
      </c>
      <c r="V135" s="130">
        <f t="shared" si="165"/>
        <v>0.17549999999999999</v>
      </c>
      <c r="W135" s="130">
        <f t="shared" si="166"/>
        <v>0.17549999999999999</v>
      </c>
      <c r="X135" s="130">
        <f t="shared" si="167"/>
        <v>0.17549999999999999</v>
      </c>
      <c r="Y135" s="130">
        <f t="shared" si="168"/>
        <v>0.17549999999999999</v>
      </c>
      <c r="Z135" s="130">
        <f t="shared" si="169"/>
        <v>0.17549999999999999</v>
      </c>
      <c r="AA135" s="100">
        <f t="shared" si="141"/>
        <v>2.1059999999999999</v>
      </c>
      <c r="AB135" s="100">
        <f>$G135*$BJ135</f>
        <v>0.17549999999999999</v>
      </c>
      <c r="AC135" s="100">
        <f>$G135*$BJ135</f>
        <v>0.17549999999999999</v>
      </c>
      <c r="AD135" s="100">
        <f>$G135*$BJ135</f>
        <v>0.17549999999999999</v>
      </c>
      <c r="AE135" s="100">
        <f>$G135*$BJ135</f>
        <v>0.17549999999999999</v>
      </c>
      <c r="AF135" s="100">
        <f>$G135*$BJ135</f>
        <v>0.17549999999999999</v>
      </c>
      <c r="AG135" s="100">
        <f>$G135*$BJ135</f>
        <v>0.17549999999999999</v>
      </c>
      <c r="AH135" s="100">
        <f>$G135*$BJ135</f>
        <v>0.17549999999999999</v>
      </c>
      <c r="AI135" s="100">
        <f>$G135*$BJ135</f>
        <v>0.17549999999999999</v>
      </c>
      <c r="AJ135" s="100">
        <f>$G135*$BJ135</f>
        <v>0.17549999999999999</v>
      </c>
      <c r="AK135" s="100">
        <f>$G135*$BJ135</f>
        <v>0.17549999999999999</v>
      </c>
      <c r="AL135" s="100">
        <f>$G135*$BJ135</f>
        <v>0.17549999999999999</v>
      </c>
      <c r="AM135" s="100">
        <f>$G135*$BJ135</f>
        <v>0.17549999999999999</v>
      </c>
      <c r="AN135" s="100">
        <f t="shared" si="118"/>
        <v>2.1059999999999999</v>
      </c>
      <c r="AO135" s="100">
        <f>$G135*$BJ135</f>
        <v>0.17549999999999999</v>
      </c>
      <c r="AP135" s="100">
        <f>$G135*$BJ135</f>
        <v>0.17549999999999999</v>
      </c>
      <c r="AQ135" s="100">
        <f>$G135*$BJ135</f>
        <v>0.17549999999999999</v>
      </c>
      <c r="AR135" s="100">
        <f>$G135*$BJ135</f>
        <v>0.17549999999999999</v>
      </c>
      <c r="AS135" s="100">
        <f>$G135*$BJ135</f>
        <v>0.17549999999999999</v>
      </c>
      <c r="AT135" s="100">
        <f>$G135*$BJ135</f>
        <v>0.17549999999999999</v>
      </c>
      <c r="AU135" s="100">
        <f>$G135*$BJ135</f>
        <v>0.17549999999999999</v>
      </c>
      <c r="AV135" s="100">
        <f>$G135*$BJ135</f>
        <v>0.17549999999999999</v>
      </c>
      <c r="AW135" s="100">
        <f>$G135*$BJ135</f>
        <v>0.17549999999999999</v>
      </c>
      <c r="AX135" s="100">
        <f>$G135*$BJ135</f>
        <v>0.17549999999999999</v>
      </c>
      <c r="AY135" s="100">
        <f>$G135*$BJ135</f>
        <v>0.17549999999999999</v>
      </c>
      <c r="AZ135" s="100">
        <f>$G135*$BJ135</f>
        <v>0.17549999999999999</v>
      </c>
      <c r="BA135" s="116">
        <f t="shared" ref="BA135:BA144" si="173">SUM(AO135:AZ135)</f>
        <v>2.1059999999999999</v>
      </c>
      <c r="BB135" s="100" t="s">
        <v>176</v>
      </c>
      <c r="BC135" s="100" t="s">
        <v>176</v>
      </c>
      <c r="BD135" s="100" t="s">
        <v>176</v>
      </c>
      <c r="BE135" s="100" t="s">
        <v>176</v>
      </c>
      <c r="BF135" s="100" t="s">
        <v>176</v>
      </c>
      <c r="BG135" s="100" t="s">
        <v>176</v>
      </c>
      <c r="BH135" s="100" t="s">
        <v>176</v>
      </c>
      <c r="BI135" s="116">
        <f t="shared" si="172"/>
        <v>0</v>
      </c>
      <c r="BJ135" s="83">
        <f t="shared" si="120"/>
        <v>8.3333333333333332E-3</v>
      </c>
      <c r="BK135" s="100">
        <f t="shared" si="170"/>
        <v>21.060000000000002</v>
      </c>
      <c r="BL135" s="212"/>
    </row>
    <row r="136" spans="1:64" ht="12.75" customHeight="1" outlineLevel="1" x14ac:dyDescent="0.2">
      <c r="A136" s="9">
        <v>158</v>
      </c>
      <c r="B136" s="10" t="s">
        <v>46</v>
      </c>
      <c r="C136" s="11">
        <v>19292</v>
      </c>
      <c r="D136" s="12">
        <v>37041</v>
      </c>
      <c r="E136" s="129">
        <v>39</v>
      </c>
      <c r="F136" s="102">
        <v>23.4</v>
      </c>
      <c r="G136" s="208">
        <f t="shared" si="121"/>
        <v>21.06</v>
      </c>
      <c r="H136" s="71">
        <f t="shared" si="122"/>
        <v>2.1059999999999999</v>
      </c>
      <c r="I136" s="71">
        <f t="shared" si="123"/>
        <v>2.1059999999999999</v>
      </c>
      <c r="J136" s="71">
        <f t="shared" si="124"/>
        <v>2.1059999999999999</v>
      </c>
      <c r="K136" s="71">
        <f t="shared" si="125"/>
        <v>2.1059999999999999</v>
      </c>
      <c r="L136" s="71">
        <f t="shared" si="126"/>
        <v>2.1059999999999999</v>
      </c>
      <c r="M136" s="71">
        <f t="shared" si="127"/>
        <v>2.1059999999999999</v>
      </c>
      <c r="N136" s="71">
        <f t="shared" si="128"/>
        <v>2.1059999999999999</v>
      </c>
      <c r="O136" s="130">
        <f t="shared" si="158"/>
        <v>0.17549999999999999</v>
      </c>
      <c r="P136" s="130">
        <f t="shared" si="159"/>
        <v>0.17549999999999999</v>
      </c>
      <c r="Q136" s="130">
        <f t="shared" si="160"/>
        <v>0.17549999999999999</v>
      </c>
      <c r="R136" s="130">
        <f t="shared" si="161"/>
        <v>0.17549999999999999</v>
      </c>
      <c r="S136" s="130">
        <f t="shared" si="162"/>
        <v>0.17549999999999999</v>
      </c>
      <c r="T136" s="130">
        <f t="shared" si="163"/>
        <v>0.17549999999999999</v>
      </c>
      <c r="U136" s="130">
        <f t="shared" si="164"/>
        <v>0.17549999999999999</v>
      </c>
      <c r="V136" s="130">
        <f t="shared" si="165"/>
        <v>0.17549999999999999</v>
      </c>
      <c r="W136" s="130">
        <f t="shared" si="166"/>
        <v>0.17549999999999999</v>
      </c>
      <c r="X136" s="130">
        <f t="shared" si="167"/>
        <v>0.17549999999999999</v>
      </c>
      <c r="Y136" s="130">
        <f t="shared" si="168"/>
        <v>0.17549999999999999</v>
      </c>
      <c r="Z136" s="130">
        <f t="shared" si="169"/>
        <v>0.17549999999999999</v>
      </c>
      <c r="AA136" s="100">
        <f t="shared" si="141"/>
        <v>2.1059999999999999</v>
      </c>
      <c r="AB136" s="100">
        <f>$G136*$BJ136</f>
        <v>0.17549999999999999</v>
      </c>
      <c r="AC136" s="100">
        <f>$G136*$BJ136</f>
        <v>0.17549999999999999</v>
      </c>
      <c r="AD136" s="100">
        <f>$G136*$BJ136</f>
        <v>0.17549999999999999</v>
      </c>
      <c r="AE136" s="100">
        <f>$G136*$BJ136</f>
        <v>0.17549999999999999</v>
      </c>
      <c r="AF136" s="100">
        <f>$G136*$BJ136</f>
        <v>0.17549999999999999</v>
      </c>
      <c r="AG136" s="100">
        <f>$G136*$BJ136</f>
        <v>0.17549999999999999</v>
      </c>
      <c r="AH136" s="100">
        <f>$G136*$BJ136</f>
        <v>0.17549999999999999</v>
      </c>
      <c r="AI136" s="100">
        <f>$G136*$BJ136</f>
        <v>0.17549999999999999</v>
      </c>
      <c r="AJ136" s="100">
        <f>$G136*$BJ136</f>
        <v>0.17549999999999999</v>
      </c>
      <c r="AK136" s="100">
        <f>$G136*$BJ136</f>
        <v>0.17549999999999999</v>
      </c>
      <c r="AL136" s="100">
        <f>$G136*$BJ136</f>
        <v>0.17549999999999999</v>
      </c>
      <c r="AM136" s="100">
        <f>$G136*$BJ136</f>
        <v>0.17549999999999999</v>
      </c>
      <c r="AN136" s="100">
        <f t="shared" si="118"/>
        <v>2.1059999999999999</v>
      </c>
      <c r="AO136" s="100">
        <f>$G136*$BJ136</f>
        <v>0.17549999999999999</v>
      </c>
      <c r="AP136" s="100">
        <f>$G136*$BJ136</f>
        <v>0.17549999999999999</v>
      </c>
      <c r="AQ136" s="100">
        <f>$G136*$BJ136</f>
        <v>0.17549999999999999</v>
      </c>
      <c r="AR136" s="100">
        <f>$G136*$BJ136</f>
        <v>0.17549999999999999</v>
      </c>
      <c r="AS136" s="100">
        <f>$G136*$BJ136</f>
        <v>0.17549999999999999</v>
      </c>
      <c r="AT136" s="100">
        <f>$G136*$BJ136</f>
        <v>0.17549999999999999</v>
      </c>
      <c r="AU136" s="100">
        <f>$G136*$BJ136</f>
        <v>0.17549999999999999</v>
      </c>
      <c r="AV136" s="100">
        <f>$G136*$BJ136</f>
        <v>0.17549999999999999</v>
      </c>
      <c r="AW136" s="100">
        <f>$G136*$BJ136</f>
        <v>0.17549999999999999</v>
      </c>
      <c r="AX136" s="100">
        <f>$G136*$BJ136</f>
        <v>0.17549999999999999</v>
      </c>
      <c r="AY136" s="100">
        <f>$G136*$BJ136</f>
        <v>0.17549999999999999</v>
      </c>
      <c r="AZ136" s="100">
        <f>$G136*$BJ136</f>
        <v>0.17549999999999999</v>
      </c>
      <c r="BA136" s="116">
        <f t="shared" si="173"/>
        <v>2.1059999999999999</v>
      </c>
      <c r="BB136" s="100" t="s">
        <v>176</v>
      </c>
      <c r="BC136" s="100" t="s">
        <v>176</v>
      </c>
      <c r="BD136" s="100" t="s">
        <v>176</v>
      </c>
      <c r="BE136" s="100" t="s">
        <v>176</v>
      </c>
      <c r="BF136" s="100" t="s">
        <v>176</v>
      </c>
      <c r="BG136" s="100" t="s">
        <v>176</v>
      </c>
      <c r="BH136" s="100" t="s">
        <v>176</v>
      </c>
      <c r="BI136" s="116">
        <f t="shared" si="172"/>
        <v>0</v>
      </c>
      <c r="BJ136" s="83">
        <f t="shared" si="120"/>
        <v>8.3333333333333332E-3</v>
      </c>
      <c r="BK136" s="100">
        <f t="shared" si="170"/>
        <v>21.060000000000002</v>
      </c>
      <c r="BL136" s="212"/>
    </row>
    <row r="137" spans="1:64" ht="12.75" customHeight="1" outlineLevel="1" x14ac:dyDescent="0.2">
      <c r="A137" s="9">
        <v>159</v>
      </c>
      <c r="B137" s="10" t="s">
        <v>16</v>
      </c>
      <c r="C137" s="11">
        <v>19292</v>
      </c>
      <c r="D137" s="12">
        <v>37041</v>
      </c>
      <c r="E137" s="129">
        <v>32</v>
      </c>
      <c r="F137" s="102">
        <v>19.2</v>
      </c>
      <c r="G137" s="208">
        <f t="shared" si="121"/>
        <v>17.28</v>
      </c>
      <c r="H137" s="71">
        <f t="shared" si="122"/>
        <v>1.7280000000000002</v>
      </c>
      <c r="I137" s="71">
        <f t="shared" si="123"/>
        <v>1.7280000000000002</v>
      </c>
      <c r="J137" s="71">
        <f t="shared" si="124"/>
        <v>1.7280000000000002</v>
      </c>
      <c r="K137" s="71">
        <f t="shared" si="125"/>
        <v>1.7280000000000002</v>
      </c>
      <c r="L137" s="71">
        <f t="shared" si="126"/>
        <v>1.7280000000000002</v>
      </c>
      <c r="M137" s="71">
        <f t="shared" si="127"/>
        <v>1.7280000000000002</v>
      </c>
      <c r="N137" s="71">
        <f t="shared" si="128"/>
        <v>1.7280000000000002</v>
      </c>
      <c r="O137" s="130">
        <f t="shared" si="158"/>
        <v>0.14400000000000002</v>
      </c>
      <c r="P137" s="130">
        <f t="shared" si="159"/>
        <v>0.14400000000000002</v>
      </c>
      <c r="Q137" s="130">
        <f t="shared" si="160"/>
        <v>0.14400000000000002</v>
      </c>
      <c r="R137" s="130">
        <f t="shared" si="161"/>
        <v>0.14400000000000002</v>
      </c>
      <c r="S137" s="130">
        <f t="shared" si="162"/>
        <v>0.14400000000000002</v>
      </c>
      <c r="T137" s="130">
        <f t="shared" si="163"/>
        <v>0.14400000000000002</v>
      </c>
      <c r="U137" s="130">
        <f t="shared" si="164"/>
        <v>0.14400000000000002</v>
      </c>
      <c r="V137" s="130">
        <f t="shared" si="165"/>
        <v>0.14400000000000002</v>
      </c>
      <c r="W137" s="130">
        <f t="shared" si="166"/>
        <v>0.14400000000000002</v>
      </c>
      <c r="X137" s="130">
        <f t="shared" si="167"/>
        <v>0.14400000000000002</v>
      </c>
      <c r="Y137" s="130">
        <f t="shared" si="168"/>
        <v>0.14400000000000002</v>
      </c>
      <c r="Z137" s="130">
        <f t="shared" si="169"/>
        <v>0.14400000000000002</v>
      </c>
      <c r="AA137" s="100">
        <f t="shared" si="141"/>
        <v>1.7280000000000006</v>
      </c>
      <c r="AB137" s="100">
        <f>$G137*$BJ137</f>
        <v>0.14400000000000002</v>
      </c>
      <c r="AC137" s="100">
        <f>$G137*$BJ137</f>
        <v>0.14400000000000002</v>
      </c>
      <c r="AD137" s="100">
        <f>$G137*$BJ137</f>
        <v>0.14400000000000002</v>
      </c>
      <c r="AE137" s="100">
        <f>$G137*$BJ137</f>
        <v>0.14400000000000002</v>
      </c>
      <c r="AF137" s="100">
        <f>$G137*$BJ137</f>
        <v>0.14400000000000002</v>
      </c>
      <c r="AG137" s="100">
        <f>$G137*$BJ137</f>
        <v>0.14400000000000002</v>
      </c>
      <c r="AH137" s="100">
        <f>$G137*$BJ137</f>
        <v>0.14400000000000002</v>
      </c>
      <c r="AI137" s="100">
        <f>$G137*$BJ137</f>
        <v>0.14400000000000002</v>
      </c>
      <c r="AJ137" s="100">
        <f>$G137*$BJ137</f>
        <v>0.14400000000000002</v>
      </c>
      <c r="AK137" s="100">
        <f>$G137*$BJ137</f>
        <v>0.14400000000000002</v>
      </c>
      <c r="AL137" s="100">
        <f>$G137*$BJ137</f>
        <v>0.14400000000000002</v>
      </c>
      <c r="AM137" s="100">
        <f>$G137*$BJ137</f>
        <v>0.14400000000000002</v>
      </c>
      <c r="AN137" s="100">
        <f t="shared" si="118"/>
        <v>1.7280000000000006</v>
      </c>
      <c r="AO137" s="100">
        <f>$G137*$BJ137</f>
        <v>0.14400000000000002</v>
      </c>
      <c r="AP137" s="100">
        <f>$G137*$BJ137</f>
        <v>0.14400000000000002</v>
      </c>
      <c r="AQ137" s="100">
        <f>$G137*$BJ137</f>
        <v>0.14400000000000002</v>
      </c>
      <c r="AR137" s="100">
        <f>$G137*$BJ137</f>
        <v>0.14400000000000002</v>
      </c>
      <c r="AS137" s="100">
        <f>$G137*$BJ137</f>
        <v>0.14400000000000002</v>
      </c>
      <c r="AT137" s="100">
        <f>$G137*$BJ137</f>
        <v>0.14400000000000002</v>
      </c>
      <c r="AU137" s="100">
        <f>$G137*$BJ137</f>
        <v>0.14400000000000002</v>
      </c>
      <c r="AV137" s="100">
        <f>$G137*$BJ137</f>
        <v>0.14400000000000002</v>
      </c>
      <c r="AW137" s="100">
        <f>$G137*$BJ137</f>
        <v>0.14400000000000002</v>
      </c>
      <c r="AX137" s="100">
        <f>$G137*$BJ137</f>
        <v>0.14400000000000002</v>
      </c>
      <c r="AY137" s="100">
        <f>$G137*$BJ137</f>
        <v>0.14400000000000002</v>
      </c>
      <c r="AZ137" s="100">
        <f>$G137*$BJ137</f>
        <v>0.14400000000000002</v>
      </c>
      <c r="BA137" s="116">
        <f t="shared" si="173"/>
        <v>1.7280000000000006</v>
      </c>
      <c r="BB137" s="100" t="s">
        <v>176</v>
      </c>
      <c r="BC137" s="100" t="s">
        <v>176</v>
      </c>
      <c r="BD137" s="100" t="s">
        <v>176</v>
      </c>
      <c r="BE137" s="100" t="s">
        <v>176</v>
      </c>
      <c r="BF137" s="100" t="s">
        <v>176</v>
      </c>
      <c r="BG137" s="100" t="s">
        <v>176</v>
      </c>
      <c r="BH137" s="100" t="s">
        <v>176</v>
      </c>
      <c r="BI137" s="116">
        <f t="shared" si="172"/>
        <v>0</v>
      </c>
      <c r="BJ137" s="83">
        <f t="shared" si="120"/>
        <v>8.3333333333333332E-3</v>
      </c>
      <c r="BK137" s="100">
        <f t="shared" si="170"/>
        <v>17.280000000000005</v>
      </c>
      <c r="BL137" s="212"/>
    </row>
    <row r="138" spans="1:64" ht="12.75" customHeight="1" outlineLevel="1" x14ac:dyDescent="0.2">
      <c r="A138" s="9">
        <v>160</v>
      </c>
      <c r="B138" s="10" t="s">
        <v>16</v>
      </c>
      <c r="C138" s="11">
        <v>1922</v>
      </c>
      <c r="D138" s="12">
        <v>37041</v>
      </c>
      <c r="E138" s="129">
        <v>32</v>
      </c>
      <c r="F138" s="102">
        <v>19.2</v>
      </c>
      <c r="G138" s="208">
        <f t="shared" si="121"/>
        <v>17.28</v>
      </c>
      <c r="H138" s="71">
        <f t="shared" si="122"/>
        <v>1.7280000000000002</v>
      </c>
      <c r="I138" s="71">
        <f t="shared" si="123"/>
        <v>1.7280000000000002</v>
      </c>
      <c r="J138" s="71">
        <f t="shared" si="124"/>
        <v>1.7280000000000002</v>
      </c>
      <c r="K138" s="71">
        <f t="shared" si="125"/>
        <v>1.7280000000000002</v>
      </c>
      <c r="L138" s="71">
        <f t="shared" si="126"/>
        <v>1.7280000000000002</v>
      </c>
      <c r="M138" s="71">
        <f t="shared" si="127"/>
        <v>1.7280000000000002</v>
      </c>
      <c r="N138" s="71">
        <f t="shared" si="128"/>
        <v>1.7280000000000002</v>
      </c>
      <c r="O138" s="130">
        <f t="shared" si="158"/>
        <v>0.14400000000000002</v>
      </c>
      <c r="P138" s="130">
        <f t="shared" si="159"/>
        <v>0.14400000000000002</v>
      </c>
      <c r="Q138" s="130">
        <f t="shared" si="160"/>
        <v>0.14400000000000002</v>
      </c>
      <c r="R138" s="130">
        <f t="shared" si="161"/>
        <v>0.14400000000000002</v>
      </c>
      <c r="S138" s="130">
        <f t="shared" si="162"/>
        <v>0.14400000000000002</v>
      </c>
      <c r="T138" s="130">
        <f t="shared" si="163"/>
        <v>0.14400000000000002</v>
      </c>
      <c r="U138" s="130">
        <f t="shared" si="164"/>
        <v>0.14400000000000002</v>
      </c>
      <c r="V138" s="130">
        <f t="shared" si="165"/>
        <v>0.14400000000000002</v>
      </c>
      <c r="W138" s="130">
        <f t="shared" si="166"/>
        <v>0.14400000000000002</v>
      </c>
      <c r="X138" s="130">
        <f t="shared" si="167"/>
        <v>0.14400000000000002</v>
      </c>
      <c r="Y138" s="130">
        <f t="shared" si="168"/>
        <v>0.14400000000000002</v>
      </c>
      <c r="Z138" s="130">
        <f t="shared" si="169"/>
        <v>0.14400000000000002</v>
      </c>
      <c r="AA138" s="100">
        <f t="shared" si="141"/>
        <v>1.7280000000000006</v>
      </c>
      <c r="AB138" s="100">
        <f>$G138*$BJ138</f>
        <v>0.14400000000000002</v>
      </c>
      <c r="AC138" s="100">
        <f>$G138*$BJ138</f>
        <v>0.14400000000000002</v>
      </c>
      <c r="AD138" s="100">
        <f>$G138*$BJ138</f>
        <v>0.14400000000000002</v>
      </c>
      <c r="AE138" s="100">
        <f>$G138*$BJ138</f>
        <v>0.14400000000000002</v>
      </c>
      <c r="AF138" s="100">
        <f>$G138*$BJ138</f>
        <v>0.14400000000000002</v>
      </c>
      <c r="AG138" s="100">
        <f>$G138*$BJ138</f>
        <v>0.14400000000000002</v>
      </c>
      <c r="AH138" s="100">
        <f>$G138*$BJ138</f>
        <v>0.14400000000000002</v>
      </c>
      <c r="AI138" s="100">
        <f>$G138*$BJ138</f>
        <v>0.14400000000000002</v>
      </c>
      <c r="AJ138" s="100">
        <f>$G138*$BJ138</f>
        <v>0.14400000000000002</v>
      </c>
      <c r="AK138" s="100">
        <f>$G138*$BJ138</f>
        <v>0.14400000000000002</v>
      </c>
      <c r="AL138" s="100">
        <f>$G138*$BJ138</f>
        <v>0.14400000000000002</v>
      </c>
      <c r="AM138" s="100">
        <f>$G138*$BJ138</f>
        <v>0.14400000000000002</v>
      </c>
      <c r="AN138" s="100">
        <f t="shared" si="118"/>
        <v>1.7280000000000006</v>
      </c>
      <c r="AO138" s="100">
        <f>$G138*$BJ138</f>
        <v>0.14400000000000002</v>
      </c>
      <c r="AP138" s="100">
        <f>$G138*$BJ138</f>
        <v>0.14400000000000002</v>
      </c>
      <c r="AQ138" s="100">
        <f>$G138*$BJ138</f>
        <v>0.14400000000000002</v>
      </c>
      <c r="AR138" s="100">
        <f>$G138*$BJ138</f>
        <v>0.14400000000000002</v>
      </c>
      <c r="AS138" s="100">
        <f>$G138*$BJ138</f>
        <v>0.14400000000000002</v>
      </c>
      <c r="AT138" s="100">
        <f>$G138*$BJ138</f>
        <v>0.14400000000000002</v>
      </c>
      <c r="AU138" s="100">
        <f>$G138*$BJ138</f>
        <v>0.14400000000000002</v>
      </c>
      <c r="AV138" s="100">
        <f>$G138*$BJ138</f>
        <v>0.14400000000000002</v>
      </c>
      <c r="AW138" s="100">
        <f>$G138*$BJ138</f>
        <v>0.14400000000000002</v>
      </c>
      <c r="AX138" s="100">
        <f>$G138*$BJ138</f>
        <v>0.14400000000000002</v>
      </c>
      <c r="AY138" s="100">
        <f>$G138*$BJ138</f>
        <v>0.14400000000000002</v>
      </c>
      <c r="AZ138" s="100">
        <f>$G138*$BJ138</f>
        <v>0.14400000000000002</v>
      </c>
      <c r="BA138" s="116">
        <f t="shared" si="173"/>
        <v>1.7280000000000006</v>
      </c>
      <c r="BB138" s="100" t="s">
        <v>176</v>
      </c>
      <c r="BC138" s="100" t="s">
        <v>176</v>
      </c>
      <c r="BD138" s="100" t="s">
        <v>176</v>
      </c>
      <c r="BE138" s="100" t="s">
        <v>176</v>
      </c>
      <c r="BF138" s="100" t="s">
        <v>176</v>
      </c>
      <c r="BG138" s="100" t="s">
        <v>176</v>
      </c>
      <c r="BH138" s="100" t="s">
        <v>176</v>
      </c>
      <c r="BI138" s="116">
        <f t="shared" si="172"/>
        <v>0</v>
      </c>
      <c r="BJ138" s="83">
        <f t="shared" si="120"/>
        <v>8.3333333333333332E-3</v>
      </c>
      <c r="BK138" s="100">
        <f t="shared" si="170"/>
        <v>17.280000000000005</v>
      </c>
      <c r="BL138" s="212"/>
    </row>
    <row r="139" spans="1:64" ht="12.75" customHeight="1" outlineLevel="1" x14ac:dyDescent="0.2">
      <c r="A139" s="9">
        <v>164</v>
      </c>
      <c r="B139" s="10" t="s">
        <v>53</v>
      </c>
      <c r="C139" s="11">
        <v>60</v>
      </c>
      <c r="D139" s="12">
        <v>37274</v>
      </c>
      <c r="E139" s="129">
        <v>600</v>
      </c>
      <c r="F139" s="102">
        <v>360</v>
      </c>
      <c r="G139" s="208">
        <f t="shared" si="121"/>
        <v>324</v>
      </c>
      <c r="H139" s="71">
        <f t="shared" si="122"/>
        <v>32.4</v>
      </c>
      <c r="I139" s="71">
        <f t="shared" si="123"/>
        <v>32.4</v>
      </c>
      <c r="J139" s="71">
        <f t="shared" si="124"/>
        <v>32.4</v>
      </c>
      <c r="K139" s="71">
        <f t="shared" si="125"/>
        <v>32.4</v>
      </c>
      <c r="L139" s="71">
        <f t="shared" si="126"/>
        <v>32.4</v>
      </c>
      <c r="M139" s="71">
        <f t="shared" si="127"/>
        <v>32.4</v>
      </c>
      <c r="N139" s="71">
        <f t="shared" si="128"/>
        <v>32.4</v>
      </c>
      <c r="O139" s="130">
        <f t="shared" si="158"/>
        <v>2.7</v>
      </c>
      <c r="P139" s="130">
        <f t="shared" si="159"/>
        <v>2.7</v>
      </c>
      <c r="Q139" s="130">
        <f t="shared" si="160"/>
        <v>2.7</v>
      </c>
      <c r="R139" s="130">
        <f t="shared" si="161"/>
        <v>2.7</v>
      </c>
      <c r="S139" s="130">
        <f t="shared" si="162"/>
        <v>2.7</v>
      </c>
      <c r="T139" s="130">
        <f t="shared" si="163"/>
        <v>2.7</v>
      </c>
      <c r="U139" s="130">
        <f t="shared" si="164"/>
        <v>2.7</v>
      </c>
      <c r="V139" s="130">
        <f t="shared" si="165"/>
        <v>2.7</v>
      </c>
      <c r="W139" s="130">
        <f t="shared" si="166"/>
        <v>2.7</v>
      </c>
      <c r="X139" s="130">
        <f t="shared" si="167"/>
        <v>2.7</v>
      </c>
      <c r="Y139" s="130">
        <f t="shared" si="168"/>
        <v>2.7</v>
      </c>
      <c r="Z139" s="130">
        <f t="shared" si="169"/>
        <v>2.7</v>
      </c>
      <c r="AA139" s="100">
        <f t="shared" si="141"/>
        <v>32.4</v>
      </c>
      <c r="AB139" s="100">
        <f>$G139*$BJ139</f>
        <v>2.7</v>
      </c>
      <c r="AC139" s="100">
        <f>$G139*$BJ139</f>
        <v>2.7</v>
      </c>
      <c r="AD139" s="100">
        <f>$G139*$BJ139</f>
        <v>2.7</v>
      </c>
      <c r="AE139" s="100">
        <f>$G139*$BJ139</f>
        <v>2.7</v>
      </c>
      <c r="AF139" s="100">
        <f>$G139*$BJ139</f>
        <v>2.7</v>
      </c>
      <c r="AG139" s="100">
        <f>$G139*$BJ139</f>
        <v>2.7</v>
      </c>
      <c r="AH139" s="100">
        <f>$G139*$BJ139</f>
        <v>2.7</v>
      </c>
      <c r="AI139" s="100">
        <f>$G139*$BJ139</f>
        <v>2.7</v>
      </c>
      <c r="AJ139" s="100">
        <f>$G139*$BJ139</f>
        <v>2.7</v>
      </c>
      <c r="AK139" s="100">
        <f>$G139*$BJ139</f>
        <v>2.7</v>
      </c>
      <c r="AL139" s="100">
        <f>$G139*$BJ139</f>
        <v>2.7</v>
      </c>
      <c r="AM139" s="100">
        <f>$G139*$BJ139</f>
        <v>2.7</v>
      </c>
      <c r="AN139" s="100">
        <f t="shared" si="118"/>
        <v>32.4</v>
      </c>
      <c r="AO139" s="100">
        <f>$G139*$BJ139</f>
        <v>2.7</v>
      </c>
      <c r="AP139" s="100">
        <f>$G139*$BJ139</f>
        <v>2.7</v>
      </c>
      <c r="AQ139" s="100">
        <f>$G139*$BJ139</f>
        <v>2.7</v>
      </c>
      <c r="AR139" s="100">
        <f>$G139*$BJ139</f>
        <v>2.7</v>
      </c>
      <c r="AS139" s="100">
        <f>$G139*$BJ139</f>
        <v>2.7</v>
      </c>
      <c r="AT139" s="100">
        <f>$G139*$BJ139</f>
        <v>2.7</v>
      </c>
      <c r="AU139" s="100">
        <f>$G139*$BJ139</f>
        <v>2.7</v>
      </c>
      <c r="AV139" s="100">
        <f>$G139*$BJ139</f>
        <v>2.7</v>
      </c>
      <c r="AW139" s="100">
        <f>$G139*$BJ139</f>
        <v>2.7</v>
      </c>
      <c r="AX139" s="100">
        <f>$G139*$BJ139</f>
        <v>2.7</v>
      </c>
      <c r="AY139" s="100">
        <f>$G139*$BJ139</f>
        <v>2.7</v>
      </c>
      <c r="AZ139" s="100">
        <f>$G139*$BJ139</f>
        <v>2.7</v>
      </c>
      <c r="BA139" s="116">
        <f t="shared" si="173"/>
        <v>32.4</v>
      </c>
      <c r="BB139" s="100" t="s">
        <v>176</v>
      </c>
      <c r="BC139" s="100" t="s">
        <v>176</v>
      </c>
      <c r="BD139" s="100" t="s">
        <v>176</v>
      </c>
      <c r="BE139" s="100" t="s">
        <v>176</v>
      </c>
      <c r="BF139" s="100" t="s">
        <v>176</v>
      </c>
      <c r="BG139" s="100" t="s">
        <v>176</v>
      </c>
      <c r="BH139" s="100" t="s">
        <v>176</v>
      </c>
      <c r="BI139" s="116">
        <f t="shared" si="172"/>
        <v>0</v>
      </c>
      <c r="BJ139" s="83">
        <f t="shared" si="120"/>
        <v>8.3333333333333332E-3</v>
      </c>
      <c r="BK139" s="100">
        <f t="shared" si="170"/>
        <v>323.99999999999994</v>
      </c>
      <c r="BL139" s="212"/>
    </row>
    <row r="140" spans="1:64" ht="12.75" customHeight="1" outlineLevel="1" x14ac:dyDescent="0.2">
      <c r="A140" s="9">
        <v>165</v>
      </c>
      <c r="B140" s="10" t="s">
        <v>53</v>
      </c>
      <c r="C140" s="11">
        <v>60</v>
      </c>
      <c r="D140" s="12">
        <v>37274</v>
      </c>
      <c r="E140" s="129">
        <v>600</v>
      </c>
      <c r="F140" s="102">
        <v>360</v>
      </c>
      <c r="G140" s="208">
        <f t="shared" si="121"/>
        <v>324</v>
      </c>
      <c r="H140" s="71">
        <f t="shared" si="122"/>
        <v>32.4</v>
      </c>
      <c r="I140" s="71">
        <f t="shared" si="123"/>
        <v>32.4</v>
      </c>
      <c r="J140" s="71">
        <f t="shared" si="124"/>
        <v>32.4</v>
      </c>
      <c r="K140" s="71">
        <f t="shared" si="125"/>
        <v>32.4</v>
      </c>
      <c r="L140" s="71">
        <f t="shared" si="126"/>
        <v>32.4</v>
      </c>
      <c r="M140" s="71">
        <f t="shared" si="127"/>
        <v>32.4</v>
      </c>
      <c r="N140" s="71">
        <f t="shared" si="128"/>
        <v>32.4</v>
      </c>
      <c r="O140" s="130">
        <f t="shared" si="158"/>
        <v>2.7</v>
      </c>
      <c r="P140" s="130">
        <f t="shared" si="159"/>
        <v>2.7</v>
      </c>
      <c r="Q140" s="130">
        <f t="shared" si="160"/>
        <v>2.7</v>
      </c>
      <c r="R140" s="130">
        <f t="shared" si="161"/>
        <v>2.7</v>
      </c>
      <c r="S140" s="130">
        <f t="shared" si="162"/>
        <v>2.7</v>
      </c>
      <c r="T140" s="130">
        <f t="shared" si="163"/>
        <v>2.7</v>
      </c>
      <c r="U140" s="130">
        <f t="shared" si="164"/>
        <v>2.7</v>
      </c>
      <c r="V140" s="130">
        <f t="shared" si="165"/>
        <v>2.7</v>
      </c>
      <c r="W140" s="130">
        <f t="shared" si="166"/>
        <v>2.7</v>
      </c>
      <c r="X140" s="130">
        <f t="shared" si="167"/>
        <v>2.7</v>
      </c>
      <c r="Y140" s="130">
        <f t="shared" si="168"/>
        <v>2.7</v>
      </c>
      <c r="Z140" s="130">
        <f t="shared" si="169"/>
        <v>2.7</v>
      </c>
      <c r="AA140" s="100">
        <f t="shared" si="141"/>
        <v>32.4</v>
      </c>
      <c r="AB140" s="100">
        <f>$G140*$BJ140</f>
        <v>2.7</v>
      </c>
      <c r="AC140" s="100">
        <f>$G140*$BJ140</f>
        <v>2.7</v>
      </c>
      <c r="AD140" s="100">
        <f>$G140*$BJ140</f>
        <v>2.7</v>
      </c>
      <c r="AE140" s="100">
        <f>$G140*$BJ140</f>
        <v>2.7</v>
      </c>
      <c r="AF140" s="100">
        <f>$G140*$BJ140</f>
        <v>2.7</v>
      </c>
      <c r="AG140" s="100">
        <f>$G140*$BJ140</f>
        <v>2.7</v>
      </c>
      <c r="AH140" s="100">
        <f>$G140*$BJ140</f>
        <v>2.7</v>
      </c>
      <c r="AI140" s="100">
        <f>$G140*$BJ140</f>
        <v>2.7</v>
      </c>
      <c r="AJ140" s="100">
        <f>$G140*$BJ140</f>
        <v>2.7</v>
      </c>
      <c r="AK140" s="100">
        <f>$G140*$BJ140</f>
        <v>2.7</v>
      </c>
      <c r="AL140" s="100">
        <f>$G140*$BJ140</f>
        <v>2.7</v>
      </c>
      <c r="AM140" s="100">
        <f>$G140*$BJ140</f>
        <v>2.7</v>
      </c>
      <c r="AN140" s="100">
        <f t="shared" si="118"/>
        <v>32.4</v>
      </c>
      <c r="AO140" s="100">
        <f>$G140*$BJ140</f>
        <v>2.7</v>
      </c>
      <c r="AP140" s="100">
        <f>$G140*$BJ140</f>
        <v>2.7</v>
      </c>
      <c r="AQ140" s="100">
        <f>$G140*$BJ140</f>
        <v>2.7</v>
      </c>
      <c r="AR140" s="100">
        <f>$G140*$BJ140</f>
        <v>2.7</v>
      </c>
      <c r="AS140" s="100">
        <f>$G140*$BJ140</f>
        <v>2.7</v>
      </c>
      <c r="AT140" s="100">
        <f>$G140*$BJ140</f>
        <v>2.7</v>
      </c>
      <c r="AU140" s="100">
        <f>$G140*$BJ140</f>
        <v>2.7</v>
      </c>
      <c r="AV140" s="100">
        <f>$G140*$BJ140</f>
        <v>2.7</v>
      </c>
      <c r="AW140" s="100">
        <f>$G140*$BJ140</f>
        <v>2.7</v>
      </c>
      <c r="AX140" s="100">
        <f>$G140*$BJ140</f>
        <v>2.7</v>
      </c>
      <c r="AY140" s="100">
        <f>$G140*$BJ140</f>
        <v>2.7</v>
      </c>
      <c r="AZ140" s="100">
        <f>$G140*$BJ140</f>
        <v>2.7</v>
      </c>
      <c r="BA140" s="116">
        <f t="shared" si="173"/>
        <v>32.4</v>
      </c>
      <c r="BB140" s="100" t="s">
        <v>176</v>
      </c>
      <c r="BC140" s="100" t="s">
        <v>176</v>
      </c>
      <c r="BD140" s="100" t="s">
        <v>176</v>
      </c>
      <c r="BE140" s="100" t="s">
        <v>176</v>
      </c>
      <c r="BF140" s="100" t="s">
        <v>176</v>
      </c>
      <c r="BG140" s="100" t="s">
        <v>176</v>
      </c>
      <c r="BH140" s="100" t="s">
        <v>176</v>
      </c>
      <c r="BI140" s="116">
        <f t="shared" si="172"/>
        <v>0</v>
      </c>
      <c r="BJ140" s="83">
        <f t="shared" si="120"/>
        <v>8.3333333333333332E-3</v>
      </c>
      <c r="BK140" s="100">
        <f t="shared" si="170"/>
        <v>323.99999999999994</v>
      </c>
      <c r="BL140" s="212"/>
    </row>
    <row r="141" spans="1:64" ht="12.75" customHeight="1" outlineLevel="1" x14ac:dyDescent="0.2">
      <c r="A141" s="9">
        <v>175</v>
      </c>
      <c r="B141" s="10" t="s">
        <v>59</v>
      </c>
      <c r="C141" s="11">
        <v>337</v>
      </c>
      <c r="D141" s="12">
        <v>38169</v>
      </c>
      <c r="E141" s="129">
        <v>680</v>
      </c>
      <c r="F141" s="102">
        <v>408</v>
      </c>
      <c r="G141" s="208">
        <f t="shared" si="121"/>
        <v>367.2</v>
      </c>
      <c r="H141" s="71">
        <f t="shared" si="122"/>
        <v>36.72</v>
      </c>
      <c r="I141" s="71">
        <f t="shared" si="123"/>
        <v>36.72</v>
      </c>
      <c r="J141" s="71">
        <f t="shared" si="124"/>
        <v>36.72</v>
      </c>
      <c r="K141" s="71">
        <f t="shared" si="125"/>
        <v>36.72</v>
      </c>
      <c r="L141" s="71">
        <f t="shared" si="126"/>
        <v>36.72</v>
      </c>
      <c r="M141" s="71">
        <f t="shared" si="127"/>
        <v>36.72</v>
      </c>
      <c r="N141" s="71">
        <f t="shared" si="128"/>
        <v>36.72</v>
      </c>
      <c r="O141" s="130">
        <f t="shared" si="158"/>
        <v>3.06</v>
      </c>
      <c r="P141" s="130">
        <f t="shared" si="159"/>
        <v>3.06</v>
      </c>
      <c r="Q141" s="130">
        <f t="shared" si="160"/>
        <v>3.06</v>
      </c>
      <c r="R141" s="130">
        <f t="shared" si="161"/>
        <v>3.06</v>
      </c>
      <c r="S141" s="130">
        <f t="shared" si="162"/>
        <v>3.06</v>
      </c>
      <c r="T141" s="130">
        <f t="shared" si="163"/>
        <v>3.06</v>
      </c>
      <c r="U141" s="130">
        <f t="shared" si="164"/>
        <v>3.06</v>
      </c>
      <c r="V141" s="130">
        <f t="shared" si="165"/>
        <v>3.06</v>
      </c>
      <c r="W141" s="130">
        <f t="shared" si="166"/>
        <v>3.06</v>
      </c>
      <c r="X141" s="130">
        <f t="shared" si="167"/>
        <v>3.06</v>
      </c>
      <c r="Y141" s="130">
        <f t="shared" si="168"/>
        <v>3.06</v>
      </c>
      <c r="Z141" s="130">
        <f t="shared" si="169"/>
        <v>3.06</v>
      </c>
      <c r="AA141" s="100">
        <f t="shared" si="141"/>
        <v>36.72</v>
      </c>
      <c r="AB141" s="100">
        <f>$G141*$BJ141</f>
        <v>3.06</v>
      </c>
      <c r="AC141" s="100">
        <f>$G141*$BJ141</f>
        <v>3.06</v>
      </c>
      <c r="AD141" s="100">
        <f>$G141*$BJ141</f>
        <v>3.06</v>
      </c>
      <c r="AE141" s="100">
        <f>$G141*$BJ141</f>
        <v>3.06</v>
      </c>
      <c r="AF141" s="100">
        <f>$G141*$BJ141</f>
        <v>3.06</v>
      </c>
      <c r="AG141" s="100">
        <f>$G141*$BJ141</f>
        <v>3.06</v>
      </c>
      <c r="AH141" s="100">
        <f>$G141*$BJ141</f>
        <v>3.06</v>
      </c>
      <c r="AI141" s="100">
        <f>$G141*$BJ141</f>
        <v>3.06</v>
      </c>
      <c r="AJ141" s="100">
        <f>$G141*$BJ141</f>
        <v>3.06</v>
      </c>
      <c r="AK141" s="100">
        <f>$G141*$BJ141</f>
        <v>3.06</v>
      </c>
      <c r="AL141" s="100">
        <f>$G141*$BJ141</f>
        <v>3.06</v>
      </c>
      <c r="AM141" s="100">
        <f>$G141*$BJ141</f>
        <v>3.06</v>
      </c>
      <c r="AN141" s="100">
        <f t="shared" si="118"/>
        <v>36.72</v>
      </c>
      <c r="AO141" s="100">
        <f>$G141*$BJ141</f>
        <v>3.06</v>
      </c>
      <c r="AP141" s="100">
        <f>$G141*$BJ141</f>
        <v>3.06</v>
      </c>
      <c r="AQ141" s="100">
        <f>$G141*$BJ141</f>
        <v>3.06</v>
      </c>
      <c r="AR141" s="100">
        <f>$G141*$BJ141</f>
        <v>3.06</v>
      </c>
      <c r="AS141" s="100">
        <f>$G141*$BJ141</f>
        <v>3.06</v>
      </c>
      <c r="AT141" s="100">
        <f>$G141*$BJ141</f>
        <v>3.06</v>
      </c>
      <c r="AU141" s="100">
        <f>$G141*$BJ141</f>
        <v>3.06</v>
      </c>
      <c r="AV141" s="100">
        <f>$G141*$BJ141</f>
        <v>3.06</v>
      </c>
      <c r="AW141" s="100">
        <f>$G141*$BJ141</f>
        <v>3.06</v>
      </c>
      <c r="AX141" s="100">
        <f>$G141*$BJ141</f>
        <v>3.06</v>
      </c>
      <c r="AY141" s="100">
        <f>$G141*$BJ141</f>
        <v>3.06</v>
      </c>
      <c r="AZ141" s="100">
        <f>$G141*$BJ141</f>
        <v>3.06</v>
      </c>
      <c r="BA141" s="116">
        <f t="shared" si="173"/>
        <v>36.72</v>
      </c>
      <c r="BB141" s="100" t="s">
        <v>176</v>
      </c>
      <c r="BC141" s="100" t="s">
        <v>176</v>
      </c>
      <c r="BD141" s="100" t="s">
        <v>176</v>
      </c>
      <c r="BE141" s="100" t="s">
        <v>176</v>
      </c>
      <c r="BF141" s="100" t="s">
        <v>176</v>
      </c>
      <c r="BG141" s="100" t="s">
        <v>176</v>
      </c>
      <c r="BH141" s="100" t="s">
        <v>176</v>
      </c>
      <c r="BI141" s="116">
        <f t="shared" si="172"/>
        <v>0</v>
      </c>
      <c r="BJ141" s="83">
        <f t="shared" si="120"/>
        <v>8.3333333333333332E-3</v>
      </c>
      <c r="BK141" s="100">
        <f t="shared" si="170"/>
        <v>367.20000000000005</v>
      </c>
      <c r="BL141" s="212"/>
    </row>
    <row r="142" spans="1:64" ht="12.75" customHeight="1" outlineLevel="1" x14ac:dyDescent="0.2">
      <c r="A142" s="9">
        <v>180</v>
      </c>
      <c r="B142" s="10" t="s">
        <v>62</v>
      </c>
      <c r="C142" s="11">
        <v>3903</v>
      </c>
      <c r="D142" s="12">
        <v>38784</v>
      </c>
      <c r="E142" s="129">
        <v>137</v>
      </c>
      <c r="F142" s="102">
        <v>68.5</v>
      </c>
      <c r="G142" s="208">
        <f t="shared" si="121"/>
        <v>61.65</v>
      </c>
      <c r="H142" s="71">
        <f t="shared" si="122"/>
        <v>6.165</v>
      </c>
      <c r="I142" s="71">
        <f t="shared" si="123"/>
        <v>6.165</v>
      </c>
      <c r="J142" s="71">
        <f t="shared" si="124"/>
        <v>6.165</v>
      </c>
      <c r="K142" s="71">
        <f t="shared" si="125"/>
        <v>6.165</v>
      </c>
      <c r="L142" s="71">
        <f t="shared" si="126"/>
        <v>6.165</v>
      </c>
      <c r="M142" s="71">
        <f t="shared" si="127"/>
        <v>6.165</v>
      </c>
      <c r="N142" s="71">
        <f t="shared" si="128"/>
        <v>6.165</v>
      </c>
      <c r="O142" s="130">
        <f t="shared" si="158"/>
        <v>0.51374999999999993</v>
      </c>
      <c r="P142" s="130">
        <f t="shared" si="159"/>
        <v>0.51374999999999993</v>
      </c>
      <c r="Q142" s="130">
        <f t="shared" si="160"/>
        <v>0.51374999999999993</v>
      </c>
      <c r="R142" s="130">
        <f t="shared" si="161"/>
        <v>0.51374999999999993</v>
      </c>
      <c r="S142" s="130">
        <f t="shared" si="162"/>
        <v>0.51374999999999993</v>
      </c>
      <c r="T142" s="130">
        <f t="shared" si="163"/>
        <v>0.51374999999999993</v>
      </c>
      <c r="U142" s="130">
        <f t="shared" si="164"/>
        <v>0.51374999999999993</v>
      </c>
      <c r="V142" s="130">
        <f t="shared" si="165"/>
        <v>0.51374999999999993</v>
      </c>
      <c r="W142" s="130">
        <f t="shared" si="166"/>
        <v>0.51374999999999993</v>
      </c>
      <c r="X142" s="130">
        <f t="shared" si="167"/>
        <v>0.51374999999999993</v>
      </c>
      <c r="Y142" s="130">
        <f t="shared" si="168"/>
        <v>0.51374999999999993</v>
      </c>
      <c r="Z142" s="130">
        <f t="shared" si="169"/>
        <v>0.51374999999999993</v>
      </c>
      <c r="AA142" s="100">
        <f t="shared" si="141"/>
        <v>6.1649999999999991</v>
      </c>
      <c r="AB142" s="100">
        <f>$G142*$BJ142</f>
        <v>0.51374999999999993</v>
      </c>
      <c r="AC142" s="100">
        <f>$G142*$BJ142</f>
        <v>0.51374999999999993</v>
      </c>
      <c r="AD142" s="100">
        <f>$G142*$BJ142</f>
        <v>0.51374999999999993</v>
      </c>
      <c r="AE142" s="100">
        <f>$G142*$BJ142</f>
        <v>0.51374999999999993</v>
      </c>
      <c r="AF142" s="100">
        <f>$G142*$BJ142</f>
        <v>0.51374999999999993</v>
      </c>
      <c r="AG142" s="100">
        <f>$G142*$BJ142</f>
        <v>0.51374999999999993</v>
      </c>
      <c r="AH142" s="100">
        <f>$G142*$BJ142</f>
        <v>0.51374999999999993</v>
      </c>
      <c r="AI142" s="100">
        <f>$G142*$BJ142</f>
        <v>0.51374999999999993</v>
      </c>
      <c r="AJ142" s="100">
        <f>$G142*$BJ142</f>
        <v>0.51374999999999993</v>
      </c>
      <c r="AK142" s="100">
        <f>$G142*$BJ142</f>
        <v>0.51374999999999993</v>
      </c>
      <c r="AL142" s="100">
        <f>$G142*$BJ142</f>
        <v>0.51374999999999993</v>
      </c>
      <c r="AM142" s="100">
        <f>$G142*$BJ142</f>
        <v>0.51374999999999993</v>
      </c>
      <c r="AN142" s="100">
        <f t="shared" si="118"/>
        <v>6.1649999999999991</v>
      </c>
      <c r="AO142" s="100">
        <f>$G142*$BJ142</f>
        <v>0.51374999999999993</v>
      </c>
      <c r="AP142" s="100">
        <f>$G142*$BJ142</f>
        <v>0.51374999999999993</v>
      </c>
      <c r="AQ142" s="100">
        <f>$G142*$BJ142</f>
        <v>0.51374999999999993</v>
      </c>
      <c r="AR142" s="100">
        <f>$G142*$BJ142</f>
        <v>0.51374999999999993</v>
      </c>
      <c r="AS142" s="100">
        <f>$G142*$BJ142</f>
        <v>0.51374999999999993</v>
      </c>
      <c r="AT142" s="100">
        <f>$G142*$BJ142</f>
        <v>0.51374999999999993</v>
      </c>
      <c r="AU142" s="100">
        <f>$G142*$BJ142</f>
        <v>0.51374999999999993</v>
      </c>
      <c r="AV142" s="100">
        <f>$G142*$BJ142</f>
        <v>0.51374999999999993</v>
      </c>
      <c r="AW142" s="100">
        <f>$G142*$BJ142</f>
        <v>0.51374999999999993</v>
      </c>
      <c r="AX142" s="100">
        <f>$G142*$BJ142</f>
        <v>0.51374999999999993</v>
      </c>
      <c r="AY142" s="100">
        <f>$G142*$BJ142</f>
        <v>0.51374999999999993</v>
      </c>
      <c r="AZ142" s="100">
        <f>$G142*$BJ142</f>
        <v>0.51374999999999993</v>
      </c>
      <c r="BA142" s="116">
        <f t="shared" si="173"/>
        <v>6.1649999999999991</v>
      </c>
      <c r="BB142" s="100" t="s">
        <v>176</v>
      </c>
      <c r="BC142" s="100" t="s">
        <v>176</v>
      </c>
      <c r="BD142" s="100" t="s">
        <v>176</v>
      </c>
      <c r="BE142" s="100" t="s">
        <v>176</v>
      </c>
      <c r="BF142" s="100" t="s">
        <v>176</v>
      </c>
      <c r="BG142" s="100" t="s">
        <v>176</v>
      </c>
      <c r="BH142" s="100" t="s">
        <v>176</v>
      </c>
      <c r="BI142" s="116">
        <f t="shared" si="172"/>
        <v>0</v>
      </c>
      <c r="BJ142" s="83">
        <f t="shared" si="120"/>
        <v>8.3333333333333332E-3</v>
      </c>
      <c r="BK142" s="100">
        <f t="shared" si="170"/>
        <v>61.65</v>
      </c>
      <c r="BL142" s="212"/>
    </row>
    <row r="143" spans="1:64" ht="12.75" customHeight="1" outlineLevel="1" x14ac:dyDescent="0.2">
      <c r="A143" s="9">
        <v>181</v>
      </c>
      <c r="B143" s="10" t="s">
        <v>62</v>
      </c>
      <c r="C143" s="11">
        <v>3903</v>
      </c>
      <c r="D143" s="12">
        <v>38784</v>
      </c>
      <c r="E143" s="129">
        <v>137</v>
      </c>
      <c r="F143" s="102">
        <v>68.5</v>
      </c>
      <c r="G143" s="208">
        <f t="shared" si="121"/>
        <v>61.65</v>
      </c>
      <c r="H143" s="71">
        <f t="shared" si="122"/>
        <v>6.165</v>
      </c>
      <c r="I143" s="71">
        <f t="shared" si="123"/>
        <v>6.165</v>
      </c>
      <c r="J143" s="71">
        <f t="shared" si="124"/>
        <v>6.165</v>
      </c>
      <c r="K143" s="71">
        <f t="shared" si="125"/>
        <v>6.165</v>
      </c>
      <c r="L143" s="71">
        <f t="shared" si="126"/>
        <v>6.165</v>
      </c>
      <c r="M143" s="71">
        <f t="shared" si="127"/>
        <v>6.165</v>
      </c>
      <c r="N143" s="71">
        <f t="shared" si="128"/>
        <v>6.165</v>
      </c>
      <c r="O143" s="130">
        <f t="shared" si="158"/>
        <v>0.51374999999999993</v>
      </c>
      <c r="P143" s="130">
        <f t="shared" si="159"/>
        <v>0.51374999999999993</v>
      </c>
      <c r="Q143" s="130">
        <f t="shared" si="160"/>
        <v>0.51374999999999993</v>
      </c>
      <c r="R143" s="130">
        <f t="shared" si="161"/>
        <v>0.51374999999999993</v>
      </c>
      <c r="S143" s="130">
        <f t="shared" si="162"/>
        <v>0.51374999999999993</v>
      </c>
      <c r="T143" s="130">
        <f t="shared" si="163"/>
        <v>0.51374999999999993</v>
      </c>
      <c r="U143" s="130">
        <f t="shared" si="164"/>
        <v>0.51374999999999993</v>
      </c>
      <c r="V143" s="130">
        <f t="shared" si="165"/>
        <v>0.51374999999999993</v>
      </c>
      <c r="W143" s="130">
        <f t="shared" si="166"/>
        <v>0.51374999999999993</v>
      </c>
      <c r="X143" s="130">
        <f t="shared" si="167"/>
        <v>0.51374999999999993</v>
      </c>
      <c r="Y143" s="130">
        <f t="shared" si="168"/>
        <v>0.51374999999999993</v>
      </c>
      <c r="Z143" s="130">
        <f t="shared" si="169"/>
        <v>0.51374999999999993</v>
      </c>
      <c r="AA143" s="100">
        <f t="shared" si="141"/>
        <v>6.1649999999999991</v>
      </c>
      <c r="AB143" s="100">
        <f>$G143*$BJ143</f>
        <v>0.51374999999999993</v>
      </c>
      <c r="AC143" s="100">
        <f>$G143*$BJ143</f>
        <v>0.51374999999999993</v>
      </c>
      <c r="AD143" s="100">
        <f>$G143*$BJ143</f>
        <v>0.51374999999999993</v>
      </c>
      <c r="AE143" s="100">
        <f>$G143*$BJ143</f>
        <v>0.51374999999999993</v>
      </c>
      <c r="AF143" s="100">
        <f>$G143*$BJ143</f>
        <v>0.51374999999999993</v>
      </c>
      <c r="AG143" s="100">
        <f>$G143*$BJ143</f>
        <v>0.51374999999999993</v>
      </c>
      <c r="AH143" s="100">
        <f>$G143*$BJ143</f>
        <v>0.51374999999999993</v>
      </c>
      <c r="AI143" s="100">
        <f>$G143*$BJ143</f>
        <v>0.51374999999999993</v>
      </c>
      <c r="AJ143" s="100">
        <f>$G143*$BJ143</f>
        <v>0.51374999999999993</v>
      </c>
      <c r="AK143" s="100">
        <f>$G143*$BJ143</f>
        <v>0.51374999999999993</v>
      </c>
      <c r="AL143" s="100">
        <f>$G143*$BJ143</f>
        <v>0.51374999999999993</v>
      </c>
      <c r="AM143" s="100">
        <f>$G143*$BJ143</f>
        <v>0.51374999999999993</v>
      </c>
      <c r="AN143" s="100">
        <f t="shared" si="118"/>
        <v>6.1649999999999991</v>
      </c>
      <c r="AO143" s="100">
        <f>$G143*$BJ143</f>
        <v>0.51374999999999993</v>
      </c>
      <c r="AP143" s="100">
        <f>$G143*$BJ143</f>
        <v>0.51374999999999993</v>
      </c>
      <c r="AQ143" s="100">
        <f>$G143*$BJ143</f>
        <v>0.51374999999999993</v>
      </c>
      <c r="AR143" s="100">
        <f>$G143*$BJ143</f>
        <v>0.51374999999999993</v>
      </c>
      <c r="AS143" s="100">
        <f>$G143*$BJ143</f>
        <v>0.51374999999999993</v>
      </c>
      <c r="AT143" s="100">
        <f>$G143*$BJ143</f>
        <v>0.51374999999999993</v>
      </c>
      <c r="AU143" s="100">
        <f>$G143*$BJ143</f>
        <v>0.51374999999999993</v>
      </c>
      <c r="AV143" s="100">
        <f>$G143*$BJ143</f>
        <v>0.51374999999999993</v>
      </c>
      <c r="AW143" s="100">
        <f>$G143*$BJ143</f>
        <v>0.51374999999999993</v>
      </c>
      <c r="AX143" s="100">
        <f>$G143*$BJ143</f>
        <v>0.51374999999999993</v>
      </c>
      <c r="AY143" s="100">
        <f>$G143*$BJ143</f>
        <v>0.51374999999999993</v>
      </c>
      <c r="AZ143" s="100">
        <f>$G143*$BJ143</f>
        <v>0.51374999999999993</v>
      </c>
      <c r="BA143" s="116">
        <f t="shared" si="173"/>
        <v>6.1649999999999991</v>
      </c>
      <c r="BB143" s="100" t="s">
        <v>176</v>
      </c>
      <c r="BC143" s="100" t="s">
        <v>176</v>
      </c>
      <c r="BD143" s="100" t="s">
        <v>176</v>
      </c>
      <c r="BE143" s="100" t="s">
        <v>176</v>
      </c>
      <c r="BF143" s="100" t="s">
        <v>176</v>
      </c>
      <c r="BG143" s="100" t="s">
        <v>176</v>
      </c>
      <c r="BH143" s="100" t="s">
        <v>176</v>
      </c>
      <c r="BI143" s="116">
        <f t="shared" si="172"/>
        <v>0</v>
      </c>
      <c r="BJ143" s="83">
        <f t="shared" si="120"/>
        <v>8.3333333333333332E-3</v>
      </c>
      <c r="BK143" s="100">
        <f t="shared" si="170"/>
        <v>61.65</v>
      </c>
      <c r="BL143" s="212"/>
    </row>
    <row r="144" spans="1:64" ht="12.75" customHeight="1" outlineLevel="1" x14ac:dyDescent="0.2">
      <c r="A144" s="9">
        <v>195</v>
      </c>
      <c r="B144" s="10" t="s">
        <v>67</v>
      </c>
      <c r="C144" s="11">
        <v>9125</v>
      </c>
      <c r="D144" s="12">
        <v>39013</v>
      </c>
      <c r="E144" s="129">
        <v>59.99</v>
      </c>
      <c r="F144" s="102">
        <v>29.995000000000001</v>
      </c>
      <c r="G144" s="208">
        <f t="shared" si="121"/>
        <v>26.9955</v>
      </c>
      <c r="H144" s="71">
        <f t="shared" si="122"/>
        <v>2.6995500000000003</v>
      </c>
      <c r="I144" s="71">
        <f t="shared" si="123"/>
        <v>2.6995500000000003</v>
      </c>
      <c r="J144" s="71">
        <f t="shared" si="124"/>
        <v>2.6995500000000003</v>
      </c>
      <c r="K144" s="71">
        <f t="shared" si="125"/>
        <v>2.6995500000000003</v>
      </c>
      <c r="L144" s="71">
        <f t="shared" si="126"/>
        <v>2.6995500000000003</v>
      </c>
      <c r="M144" s="71">
        <f t="shared" si="127"/>
        <v>2.6995500000000003</v>
      </c>
      <c r="N144" s="71">
        <f t="shared" si="128"/>
        <v>2.6995500000000003</v>
      </c>
      <c r="O144" s="130">
        <f t="shared" si="158"/>
        <v>0.22496249999999998</v>
      </c>
      <c r="P144" s="130">
        <f t="shared" si="159"/>
        <v>0.22496249999999998</v>
      </c>
      <c r="Q144" s="130">
        <f t="shared" si="160"/>
        <v>0.22496249999999998</v>
      </c>
      <c r="R144" s="130">
        <f t="shared" si="161"/>
        <v>0.22496249999999998</v>
      </c>
      <c r="S144" s="130">
        <f t="shared" si="162"/>
        <v>0.22496249999999998</v>
      </c>
      <c r="T144" s="130">
        <f t="shared" si="163"/>
        <v>0.22496249999999998</v>
      </c>
      <c r="U144" s="130">
        <f t="shared" si="164"/>
        <v>0.22496249999999998</v>
      </c>
      <c r="V144" s="130">
        <f t="shared" si="165"/>
        <v>0.22496249999999998</v>
      </c>
      <c r="W144" s="130">
        <f t="shared" si="166"/>
        <v>0.22496249999999998</v>
      </c>
      <c r="X144" s="130">
        <f t="shared" si="167"/>
        <v>0.22496249999999998</v>
      </c>
      <c r="Y144" s="130">
        <f t="shared" si="168"/>
        <v>0.22496249999999998</v>
      </c>
      <c r="Z144" s="130">
        <f t="shared" si="169"/>
        <v>0.22496249999999998</v>
      </c>
      <c r="AA144" s="100">
        <f t="shared" si="141"/>
        <v>2.6995500000000003</v>
      </c>
      <c r="AB144" s="100">
        <f>$G144*$BJ144</f>
        <v>0.22496249999999998</v>
      </c>
      <c r="AC144" s="100">
        <f>$G144*$BJ144</f>
        <v>0.22496249999999998</v>
      </c>
      <c r="AD144" s="100">
        <f>$G144*$BJ144</f>
        <v>0.22496249999999998</v>
      </c>
      <c r="AE144" s="100">
        <f>$G144*$BJ144</f>
        <v>0.22496249999999998</v>
      </c>
      <c r="AF144" s="100">
        <f>$G144*$BJ144</f>
        <v>0.22496249999999998</v>
      </c>
      <c r="AG144" s="100">
        <f>$G144*$BJ144</f>
        <v>0.22496249999999998</v>
      </c>
      <c r="AH144" s="100">
        <f>$G144*$BJ144</f>
        <v>0.22496249999999998</v>
      </c>
      <c r="AI144" s="100">
        <f>$G144*$BJ144</f>
        <v>0.22496249999999998</v>
      </c>
      <c r="AJ144" s="100">
        <f>$G144*$BJ144</f>
        <v>0.22496249999999998</v>
      </c>
      <c r="AK144" s="100">
        <f>$G144*$BJ144</f>
        <v>0.22496249999999998</v>
      </c>
      <c r="AL144" s="100">
        <f>$G144*$BJ144</f>
        <v>0.22496249999999998</v>
      </c>
      <c r="AM144" s="100">
        <f>$G144*$BJ144</f>
        <v>0.22496249999999998</v>
      </c>
      <c r="AN144" s="100">
        <f t="shared" si="118"/>
        <v>2.6995500000000003</v>
      </c>
      <c r="AO144" s="100">
        <f>$G144*$BJ144</f>
        <v>0.22496249999999998</v>
      </c>
      <c r="AP144" s="100">
        <f>$G144*$BJ144</f>
        <v>0.22496249999999998</v>
      </c>
      <c r="AQ144" s="100">
        <f>$G144*$BJ144</f>
        <v>0.22496249999999998</v>
      </c>
      <c r="AR144" s="100">
        <f>$G144*$BJ144</f>
        <v>0.22496249999999998</v>
      </c>
      <c r="AS144" s="100">
        <f>$G144*$BJ144</f>
        <v>0.22496249999999998</v>
      </c>
      <c r="AT144" s="100">
        <f>$G144*$BJ144</f>
        <v>0.22496249999999998</v>
      </c>
      <c r="AU144" s="100">
        <f>$G144*$BJ144</f>
        <v>0.22496249999999998</v>
      </c>
      <c r="AV144" s="100">
        <f>$G144*$BJ144</f>
        <v>0.22496249999999998</v>
      </c>
      <c r="AW144" s="100">
        <f>$G144*$BJ144</f>
        <v>0.22496249999999998</v>
      </c>
      <c r="AX144" s="100">
        <f>$G144*$BJ144</f>
        <v>0.22496249999999998</v>
      </c>
      <c r="AY144" s="100">
        <f>$G144*$BJ144</f>
        <v>0.22496249999999998</v>
      </c>
      <c r="AZ144" s="100">
        <f>$G144*$BJ144</f>
        <v>0.22496249999999998</v>
      </c>
      <c r="BA144" s="116">
        <f t="shared" si="173"/>
        <v>2.6995500000000003</v>
      </c>
      <c r="BB144" s="100" t="s">
        <v>176</v>
      </c>
      <c r="BC144" s="100" t="s">
        <v>176</v>
      </c>
      <c r="BD144" s="100" t="s">
        <v>176</v>
      </c>
      <c r="BE144" s="100" t="s">
        <v>176</v>
      </c>
      <c r="BF144" s="100" t="s">
        <v>176</v>
      </c>
      <c r="BG144" s="100" t="s">
        <v>176</v>
      </c>
      <c r="BH144" s="100" t="s">
        <v>176</v>
      </c>
      <c r="BI144" s="116">
        <f t="shared" si="172"/>
        <v>0</v>
      </c>
      <c r="BJ144" s="83">
        <f t="shared" si="120"/>
        <v>8.3333333333333332E-3</v>
      </c>
      <c r="BK144" s="100">
        <f t="shared" si="170"/>
        <v>26.995500000000007</v>
      </c>
      <c r="BL144" s="212"/>
    </row>
    <row r="145" spans="1:64" ht="12.75" customHeight="1" outlineLevel="1" x14ac:dyDescent="0.2">
      <c r="A145" s="9">
        <v>196</v>
      </c>
      <c r="B145" s="10" t="s">
        <v>68</v>
      </c>
      <c r="C145" s="11">
        <v>11166</v>
      </c>
      <c r="D145" s="12">
        <v>39016</v>
      </c>
      <c r="E145" s="129">
        <v>22000</v>
      </c>
      <c r="F145" s="102">
        <v>16500</v>
      </c>
      <c r="G145" s="208">
        <f t="shared" si="121"/>
        <v>14850</v>
      </c>
      <c r="H145" s="71">
        <f t="shared" si="122"/>
        <v>1485</v>
      </c>
      <c r="I145" s="71">
        <f t="shared" si="123"/>
        <v>1485</v>
      </c>
      <c r="J145" s="71">
        <f t="shared" si="124"/>
        <v>1485</v>
      </c>
      <c r="K145" s="71">
        <f t="shared" si="125"/>
        <v>1485</v>
      </c>
      <c r="L145" s="71">
        <f t="shared" si="126"/>
        <v>1485</v>
      </c>
      <c r="M145" s="71">
        <f t="shared" si="127"/>
        <v>1485</v>
      </c>
      <c r="N145" s="71">
        <f t="shared" si="128"/>
        <v>1485</v>
      </c>
      <c r="O145" s="130">
        <f t="shared" si="158"/>
        <v>123.75</v>
      </c>
      <c r="P145" s="130">
        <f t="shared" si="159"/>
        <v>123.75</v>
      </c>
      <c r="Q145" s="130">
        <f t="shared" si="160"/>
        <v>123.75</v>
      </c>
      <c r="R145" s="130">
        <f t="shared" si="161"/>
        <v>123.75</v>
      </c>
      <c r="S145" s="130">
        <f t="shared" si="162"/>
        <v>123.75</v>
      </c>
      <c r="T145" s="130">
        <f t="shared" si="163"/>
        <v>123.75</v>
      </c>
      <c r="U145" s="130">
        <f t="shared" si="164"/>
        <v>123.75</v>
      </c>
      <c r="V145" s="130">
        <f t="shared" si="165"/>
        <v>123.75</v>
      </c>
      <c r="W145" s="130">
        <f t="shared" si="166"/>
        <v>123.75</v>
      </c>
      <c r="X145" s="130">
        <f t="shared" si="167"/>
        <v>123.75</v>
      </c>
      <c r="Y145" s="130">
        <f t="shared" si="168"/>
        <v>123.75</v>
      </c>
      <c r="Z145" s="130">
        <f t="shared" si="169"/>
        <v>123.75</v>
      </c>
      <c r="AA145" s="100">
        <f t="shared" si="141"/>
        <v>1485</v>
      </c>
      <c r="AB145" s="100">
        <f>$G145*$BJ145</f>
        <v>123.75</v>
      </c>
      <c r="AC145" s="100">
        <f>$G145*$BJ145</f>
        <v>123.75</v>
      </c>
      <c r="AD145" s="100">
        <f>$G145*$BJ145</f>
        <v>123.75</v>
      </c>
      <c r="AE145" s="100">
        <f>$G145*$BJ145</f>
        <v>123.75</v>
      </c>
      <c r="AF145" s="100">
        <f>$G145*$BJ145</f>
        <v>123.75</v>
      </c>
      <c r="AG145" s="100">
        <f>$G145*$BJ145</f>
        <v>123.75</v>
      </c>
      <c r="AH145" s="100">
        <f>$G145*$BJ145</f>
        <v>123.75</v>
      </c>
      <c r="AI145" s="100">
        <f>$G145*$BJ145</f>
        <v>123.75</v>
      </c>
      <c r="AJ145" s="100">
        <f>$G145*$BJ145</f>
        <v>123.75</v>
      </c>
      <c r="AK145" s="100">
        <f>$G145*$BJ145</f>
        <v>123.75</v>
      </c>
      <c r="AL145" s="100">
        <f>$G145*$BJ145</f>
        <v>123.75</v>
      </c>
      <c r="AM145" s="100">
        <f>$G145*$BJ145</f>
        <v>123.75</v>
      </c>
      <c r="AN145" s="100">
        <f t="shared" si="118"/>
        <v>1485</v>
      </c>
      <c r="AO145" s="100">
        <f>$G145*$BJ145</f>
        <v>123.75</v>
      </c>
      <c r="AP145" s="100">
        <f>$G145*$BJ145</f>
        <v>123.75</v>
      </c>
      <c r="AQ145" s="100">
        <f>$G145*$BJ145</f>
        <v>123.75</v>
      </c>
      <c r="AR145" s="100">
        <f>$G145*$BJ145</f>
        <v>123.75</v>
      </c>
      <c r="AS145" s="100">
        <f>$G145*$BJ145</f>
        <v>123.75</v>
      </c>
      <c r="AT145" s="100">
        <f>$G145*$BJ145</f>
        <v>123.75</v>
      </c>
      <c r="AU145" s="100">
        <f>$G145*$BJ145</f>
        <v>123.75</v>
      </c>
      <c r="AV145" s="100">
        <f>$G145*$BJ145</f>
        <v>123.75</v>
      </c>
      <c r="AW145" s="100">
        <f>$G145*$BJ145</f>
        <v>123.75</v>
      </c>
      <c r="AX145" s="100">
        <f>$G145*$BJ145</f>
        <v>123.75</v>
      </c>
      <c r="AY145" s="100">
        <f>$G145*$BJ145</f>
        <v>123.75</v>
      </c>
      <c r="AZ145" s="100">
        <f>$G145*$BJ145</f>
        <v>123.75</v>
      </c>
      <c r="BA145" s="116">
        <f>SUM(AO145:AZ145)</f>
        <v>1485</v>
      </c>
      <c r="BB145" s="100" t="s">
        <v>176</v>
      </c>
      <c r="BC145" s="100" t="s">
        <v>176</v>
      </c>
      <c r="BD145" s="100" t="s">
        <v>176</v>
      </c>
      <c r="BE145" s="100" t="s">
        <v>176</v>
      </c>
      <c r="BF145" s="100" t="s">
        <v>176</v>
      </c>
      <c r="BG145" s="100" t="s">
        <v>176</v>
      </c>
      <c r="BH145" s="100" t="s">
        <v>176</v>
      </c>
      <c r="BI145" s="116">
        <f t="shared" si="172"/>
        <v>0</v>
      </c>
      <c r="BJ145" s="83">
        <f t="shared" si="120"/>
        <v>8.3333333333333332E-3</v>
      </c>
      <c r="BK145" s="100">
        <f t="shared" si="170"/>
        <v>14850</v>
      </c>
      <c r="BL145" s="212"/>
    </row>
    <row r="146" spans="1:64" ht="12.75" customHeight="1" outlineLevel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129">
        <v>810</v>
      </c>
      <c r="F146" s="102">
        <v>486</v>
      </c>
      <c r="G146" s="208">
        <f t="shared" si="121"/>
        <v>437.40000000000003</v>
      </c>
      <c r="H146" s="71">
        <f t="shared" si="122"/>
        <v>43.740000000000009</v>
      </c>
      <c r="I146" s="71">
        <f t="shared" si="123"/>
        <v>43.740000000000009</v>
      </c>
      <c r="J146" s="71">
        <f t="shared" si="124"/>
        <v>43.740000000000009</v>
      </c>
      <c r="K146" s="71">
        <f t="shared" si="125"/>
        <v>43.740000000000009</v>
      </c>
      <c r="L146" s="71">
        <f t="shared" si="126"/>
        <v>43.740000000000009</v>
      </c>
      <c r="M146" s="71">
        <f t="shared" si="127"/>
        <v>43.740000000000009</v>
      </c>
      <c r="N146" s="71">
        <f t="shared" si="128"/>
        <v>43.740000000000009</v>
      </c>
      <c r="O146" s="130">
        <f t="shared" si="158"/>
        <v>3.645</v>
      </c>
      <c r="P146" s="130">
        <f t="shared" si="159"/>
        <v>3.645</v>
      </c>
      <c r="Q146" s="130">
        <f t="shared" si="160"/>
        <v>3.645</v>
      </c>
      <c r="R146" s="130">
        <f t="shared" si="161"/>
        <v>3.645</v>
      </c>
      <c r="S146" s="130">
        <f t="shared" si="162"/>
        <v>3.645</v>
      </c>
      <c r="T146" s="130">
        <f t="shared" si="163"/>
        <v>3.645</v>
      </c>
      <c r="U146" s="130">
        <f t="shared" si="164"/>
        <v>3.645</v>
      </c>
      <c r="V146" s="130">
        <f t="shared" si="165"/>
        <v>3.645</v>
      </c>
      <c r="W146" s="130">
        <f t="shared" si="166"/>
        <v>3.645</v>
      </c>
      <c r="X146" s="130">
        <f t="shared" si="167"/>
        <v>3.645</v>
      </c>
      <c r="Y146" s="130">
        <f t="shared" si="168"/>
        <v>3.645</v>
      </c>
      <c r="Z146" s="130">
        <f t="shared" si="169"/>
        <v>3.645</v>
      </c>
      <c r="AA146" s="100">
        <f t="shared" si="141"/>
        <v>43.740000000000009</v>
      </c>
      <c r="AB146" s="100">
        <f>$G146*$BJ146</f>
        <v>3.645</v>
      </c>
      <c r="AC146" s="100">
        <f>$G146*$BJ146</f>
        <v>3.645</v>
      </c>
      <c r="AD146" s="100">
        <f>$G146*$BJ146</f>
        <v>3.645</v>
      </c>
      <c r="AE146" s="100">
        <f>$G146*$BJ146</f>
        <v>3.645</v>
      </c>
      <c r="AF146" s="100">
        <f>$G146*$BJ146</f>
        <v>3.645</v>
      </c>
      <c r="AG146" s="100">
        <f>$G146*$BJ146</f>
        <v>3.645</v>
      </c>
      <c r="AH146" s="100">
        <f>$G146*$BJ146</f>
        <v>3.645</v>
      </c>
      <c r="AI146" s="100">
        <f>$G146*$BJ146</f>
        <v>3.645</v>
      </c>
      <c r="AJ146" s="100">
        <f>$G146*$BJ146</f>
        <v>3.645</v>
      </c>
      <c r="AK146" s="100">
        <f>$G146*$BJ146</f>
        <v>3.645</v>
      </c>
      <c r="AL146" s="100">
        <f>$G146*$BJ146</f>
        <v>3.645</v>
      </c>
      <c r="AM146" s="100">
        <f>$G146*$BJ146</f>
        <v>3.645</v>
      </c>
      <c r="AN146" s="100">
        <f t="shared" si="118"/>
        <v>43.740000000000009</v>
      </c>
      <c r="AO146" s="100">
        <f>$G146*$BJ146</f>
        <v>3.645</v>
      </c>
      <c r="AP146" s="100">
        <f>$G146*$BJ146</f>
        <v>3.645</v>
      </c>
      <c r="AQ146" s="100">
        <f>$G146*$BJ146</f>
        <v>3.645</v>
      </c>
      <c r="AR146" s="100">
        <f>$G146*$BJ146</f>
        <v>3.645</v>
      </c>
      <c r="AS146" s="100">
        <f>$G146*$BJ146</f>
        <v>3.645</v>
      </c>
      <c r="AT146" s="100">
        <f>$G146*$BJ146</f>
        <v>3.645</v>
      </c>
      <c r="AU146" s="100">
        <f>$G146*$BJ146</f>
        <v>3.645</v>
      </c>
      <c r="AV146" s="100">
        <f>$G146*$BJ146</f>
        <v>3.645</v>
      </c>
      <c r="AW146" s="100">
        <f>$G146*$BJ146</f>
        <v>3.645</v>
      </c>
      <c r="AX146" s="100">
        <f>$G146*$BJ146</f>
        <v>3.645</v>
      </c>
      <c r="AY146" s="100">
        <f>$G146*$BJ146</f>
        <v>3.645</v>
      </c>
      <c r="AZ146" s="100">
        <f>$G146*$BJ146</f>
        <v>3.645</v>
      </c>
      <c r="BA146" s="116">
        <f t="shared" ref="BA146:BA151" si="174">SUM(AO146:AZ146)</f>
        <v>43.740000000000009</v>
      </c>
      <c r="BB146" s="100" t="s">
        <v>176</v>
      </c>
      <c r="BC146" s="100" t="s">
        <v>176</v>
      </c>
      <c r="BD146" s="100" t="s">
        <v>176</v>
      </c>
      <c r="BE146" s="100" t="s">
        <v>176</v>
      </c>
      <c r="BF146" s="100" t="s">
        <v>176</v>
      </c>
      <c r="BG146" s="100" t="s">
        <v>176</v>
      </c>
      <c r="BH146" s="100" t="s">
        <v>176</v>
      </c>
      <c r="BI146" s="116">
        <f t="shared" si="172"/>
        <v>0</v>
      </c>
      <c r="BJ146" s="83">
        <f t="shared" si="120"/>
        <v>8.3333333333333332E-3</v>
      </c>
      <c r="BK146" s="100">
        <f t="shared" si="170"/>
        <v>437.40000000000009</v>
      </c>
      <c r="BL146" s="212"/>
    </row>
    <row r="147" spans="1:64" ht="12.75" customHeight="1" outlineLevel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129">
        <v>540</v>
      </c>
      <c r="F147" s="102">
        <v>324</v>
      </c>
      <c r="G147" s="208">
        <f t="shared" si="121"/>
        <v>291.60000000000002</v>
      </c>
      <c r="H147" s="71">
        <f t="shared" si="122"/>
        <v>29.160000000000004</v>
      </c>
      <c r="I147" s="71">
        <f t="shared" si="123"/>
        <v>29.160000000000004</v>
      </c>
      <c r="J147" s="71">
        <f t="shared" si="124"/>
        <v>29.160000000000004</v>
      </c>
      <c r="K147" s="71">
        <f t="shared" si="125"/>
        <v>29.160000000000004</v>
      </c>
      <c r="L147" s="71">
        <f t="shared" si="126"/>
        <v>29.160000000000004</v>
      </c>
      <c r="M147" s="71">
        <f t="shared" si="127"/>
        <v>29.160000000000004</v>
      </c>
      <c r="N147" s="71">
        <f t="shared" si="128"/>
        <v>29.160000000000004</v>
      </c>
      <c r="O147" s="130">
        <f t="shared" si="158"/>
        <v>2.4300000000000002</v>
      </c>
      <c r="P147" s="130">
        <f t="shared" si="159"/>
        <v>2.4300000000000002</v>
      </c>
      <c r="Q147" s="130">
        <f t="shared" si="160"/>
        <v>2.4300000000000002</v>
      </c>
      <c r="R147" s="130">
        <f t="shared" si="161"/>
        <v>2.4300000000000002</v>
      </c>
      <c r="S147" s="130">
        <f t="shared" si="162"/>
        <v>2.4300000000000002</v>
      </c>
      <c r="T147" s="130">
        <f t="shared" si="163"/>
        <v>2.4300000000000002</v>
      </c>
      <c r="U147" s="130">
        <f t="shared" si="164"/>
        <v>2.4300000000000002</v>
      </c>
      <c r="V147" s="130">
        <f t="shared" si="165"/>
        <v>2.4300000000000002</v>
      </c>
      <c r="W147" s="130">
        <f t="shared" si="166"/>
        <v>2.4300000000000002</v>
      </c>
      <c r="X147" s="130">
        <f t="shared" si="167"/>
        <v>2.4300000000000002</v>
      </c>
      <c r="Y147" s="130">
        <f t="shared" si="168"/>
        <v>2.4300000000000002</v>
      </c>
      <c r="Z147" s="130">
        <f t="shared" si="169"/>
        <v>2.4300000000000002</v>
      </c>
      <c r="AA147" s="100">
        <f t="shared" si="141"/>
        <v>29.16</v>
      </c>
      <c r="AB147" s="100">
        <f>$G147*$BJ147</f>
        <v>2.4300000000000002</v>
      </c>
      <c r="AC147" s="100">
        <f>$G147*$BJ147</f>
        <v>2.4300000000000002</v>
      </c>
      <c r="AD147" s="100">
        <f>$G147*$BJ147</f>
        <v>2.4300000000000002</v>
      </c>
      <c r="AE147" s="100">
        <f>$G147*$BJ147</f>
        <v>2.4300000000000002</v>
      </c>
      <c r="AF147" s="100">
        <f>$G147*$BJ147</f>
        <v>2.4300000000000002</v>
      </c>
      <c r="AG147" s="100">
        <f>$G147*$BJ147</f>
        <v>2.4300000000000002</v>
      </c>
      <c r="AH147" s="100">
        <f>$G147*$BJ147</f>
        <v>2.4300000000000002</v>
      </c>
      <c r="AI147" s="100">
        <f>$G147*$BJ147</f>
        <v>2.4300000000000002</v>
      </c>
      <c r="AJ147" s="100">
        <f>$G147*$BJ147</f>
        <v>2.4300000000000002</v>
      </c>
      <c r="AK147" s="100">
        <f>$G147*$BJ147</f>
        <v>2.4300000000000002</v>
      </c>
      <c r="AL147" s="100">
        <f>$G147*$BJ147</f>
        <v>2.4300000000000002</v>
      </c>
      <c r="AM147" s="100">
        <f>$G147*$BJ147</f>
        <v>2.4300000000000002</v>
      </c>
      <c r="AN147" s="100">
        <f t="shared" si="118"/>
        <v>29.16</v>
      </c>
      <c r="AO147" s="100">
        <f>$G147*$BJ147</f>
        <v>2.4300000000000002</v>
      </c>
      <c r="AP147" s="100">
        <f>$G147*$BJ147</f>
        <v>2.4300000000000002</v>
      </c>
      <c r="AQ147" s="100">
        <f>$G147*$BJ147</f>
        <v>2.4300000000000002</v>
      </c>
      <c r="AR147" s="100">
        <f>$G147*$BJ147</f>
        <v>2.4300000000000002</v>
      </c>
      <c r="AS147" s="100">
        <f>$G147*$BJ147</f>
        <v>2.4300000000000002</v>
      </c>
      <c r="AT147" s="100">
        <f>$G147*$BJ147</f>
        <v>2.4300000000000002</v>
      </c>
      <c r="AU147" s="100">
        <f>$G147*$BJ147</f>
        <v>2.4300000000000002</v>
      </c>
      <c r="AV147" s="100">
        <f>$G147*$BJ147</f>
        <v>2.4300000000000002</v>
      </c>
      <c r="AW147" s="100">
        <f>$G147*$BJ147</f>
        <v>2.4300000000000002</v>
      </c>
      <c r="AX147" s="100">
        <f>$G147*$BJ147</f>
        <v>2.4300000000000002</v>
      </c>
      <c r="AY147" s="100">
        <f>$G147*$BJ147</f>
        <v>2.4300000000000002</v>
      </c>
      <c r="AZ147" s="100">
        <f>$G147*$BJ147</f>
        <v>2.4300000000000002</v>
      </c>
      <c r="BA147" s="116">
        <f t="shared" si="174"/>
        <v>29.16</v>
      </c>
      <c r="BB147" s="100" t="s">
        <v>176</v>
      </c>
      <c r="BC147" s="100" t="s">
        <v>176</v>
      </c>
      <c r="BD147" s="100" t="s">
        <v>176</v>
      </c>
      <c r="BE147" s="100" t="s">
        <v>176</v>
      </c>
      <c r="BF147" s="100" t="s">
        <v>176</v>
      </c>
      <c r="BG147" s="100" t="s">
        <v>176</v>
      </c>
      <c r="BH147" s="100" t="s">
        <v>176</v>
      </c>
      <c r="BI147" s="116">
        <f t="shared" si="172"/>
        <v>0</v>
      </c>
      <c r="BJ147" s="83">
        <f t="shared" si="120"/>
        <v>8.3333333333333332E-3</v>
      </c>
      <c r="BK147" s="100">
        <f t="shared" si="170"/>
        <v>291.60000000000002</v>
      </c>
      <c r="BL147" s="212"/>
    </row>
    <row r="148" spans="1:64" ht="12.75" customHeight="1" outlineLevel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129">
        <v>270</v>
      </c>
      <c r="F148" s="102">
        <v>162</v>
      </c>
      <c r="G148" s="208">
        <f t="shared" si="121"/>
        <v>145.80000000000001</v>
      </c>
      <c r="H148" s="71">
        <f t="shared" si="122"/>
        <v>14.580000000000002</v>
      </c>
      <c r="I148" s="71">
        <f t="shared" si="123"/>
        <v>14.580000000000002</v>
      </c>
      <c r="J148" s="71">
        <f t="shared" si="124"/>
        <v>14.580000000000002</v>
      </c>
      <c r="K148" s="71">
        <f t="shared" si="125"/>
        <v>14.580000000000002</v>
      </c>
      <c r="L148" s="71">
        <f t="shared" si="126"/>
        <v>14.580000000000002</v>
      </c>
      <c r="M148" s="71">
        <f t="shared" si="127"/>
        <v>14.580000000000002</v>
      </c>
      <c r="N148" s="71">
        <f t="shared" si="128"/>
        <v>14.580000000000002</v>
      </c>
      <c r="O148" s="130">
        <f t="shared" si="158"/>
        <v>1.2150000000000001</v>
      </c>
      <c r="P148" s="130">
        <f t="shared" si="159"/>
        <v>1.2150000000000001</v>
      </c>
      <c r="Q148" s="130">
        <f t="shared" si="160"/>
        <v>1.2150000000000001</v>
      </c>
      <c r="R148" s="130">
        <f t="shared" si="161"/>
        <v>1.2150000000000001</v>
      </c>
      <c r="S148" s="130">
        <f t="shared" si="162"/>
        <v>1.2150000000000001</v>
      </c>
      <c r="T148" s="130">
        <f t="shared" si="163"/>
        <v>1.2150000000000001</v>
      </c>
      <c r="U148" s="130">
        <f t="shared" si="164"/>
        <v>1.2150000000000001</v>
      </c>
      <c r="V148" s="130">
        <f t="shared" si="165"/>
        <v>1.2150000000000001</v>
      </c>
      <c r="W148" s="130">
        <f t="shared" si="166"/>
        <v>1.2150000000000001</v>
      </c>
      <c r="X148" s="130">
        <f t="shared" si="167"/>
        <v>1.2150000000000001</v>
      </c>
      <c r="Y148" s="130">
        <f t="shared" si="168"/>
        <v>1.2150000000000001</v>
      </c>
      <c r="Z148" s="130">
        <f t="shared" si="169"/>
        <v>1.2150000000000001</v>
      </c>
      <c r="AA148" s="100">
        <f t="shared" si="141"/>
        <v>14.58</v>
      </c>
      <c r="AB148" s="100">
        <f>$G148*$BJ148</f>
        <v>1.2150000000000001</v>
      </c>
      <c r="AC148" s="100">
        <f>$G148*$BJ148</f>
        <v>1.2150000000000001</v>
      </c>
      <c r="AD148" s="100">
        <f>$G148*$BJ148</f>
        <v>1.2150000000000001</v>
      </c>
      <c r="AE148" s="100">
        <f>$G148*$BJ148</f>
        <v>1.2150000000000001</v>
      </c>
      <c r="AF148" s="100">
        <f>$G148*$BJ148</f>
        <v>1.2150000000000001</v>
      </c>
      <c r="AG148" s="100">
        <f>$G148*$BJ148</f>
        <v>1.2150000000000001</v>
      </c>
      <c r="AH148" s="100">
        <f>$G148*$BJ148</f>
        <v>1.2150000000000001</v>
      </c>
      <c r="AI148" s="100">
        <f>$G148*$BJ148</f>
        <v>1.2150000000000001</v>
      </c>
      <c r="AJ148" s="100">
        <f>$G148*$BJ148</f>
        <v>1.2150000000000001</v>
      </c>
      <c r="AK148" s="100">
        <f>$G148*$BJ148</f>
        <v>1.2150000000000001</v>
      </c>
      <c r="AL148" s="100">
        <f>$G148*$BJ148</f>
        <v>1.2150000000000001</v>
      </c>
      <c r="AM148" s="100">
        <f>$G148*$BJ148</f>
        <v>1.2150000000000001</v>
      </c>
      <c r="AN148" s="100">
        <f t="shared" si="118"/>
        <v>14.58</v>
      </c>
      <c r="AO148" s="100">
        <f>$G148*$BJ148</f>
        <v>1.2150000000000001</v>
      </c>
      <c r="AP148" s="100">
        <f>$G148*$BJ148</f>
        <v>1.2150000000000001</v>
      </c>
      <c r="AQ148" s="100">
        <f>$G148*$BJ148</f>
        <v>1.2150000000000001</v>
      </c>
      <c r="AR148" s="100">
        <f>$G148*$BJ148</f>
        <v>1.2150000000000001</v>
      </c>
      <c r="AS148" s="100">
        <f>$G148*$BJ148</f>
        <v>1.2150000000000001</v>
      </c>
      <c r="AT148" s="100">
        <f>$G148*$BJ148</f>
        <v>1.2150000000000001</v>
      </c>
      <c r="AU148" s="100">
        <f>$G148*$BJ148</f>
        <v>1.2150000000000001</v>
      </c>
      <c r="AV148" s="100">
        <f>$G148*$BJ148</f>
        <v>1.2150000000000001</v>
      </c>
      <c r="AW148" s="100">
        <f>$G148*$BJ148</f>
        <v>1.2150000000000001</v>
      </c>
      <c r="AX148" s="100">
        <f>$G148*$BJ148</f>
        <v>1.2150000000000001</v>
      </c>
      <c r="AY148" s="100">
        <f>$G148*$BJ148</f>
        <v>1.2150000000000001</v>
      </c>
      <c r="AZ148" s="100">
        <f>$G148*$BJ148</f>
        <v>1.2150000000000001</v>
      </c>
      <c r="BA148" s="116">
        <f t="shared" si="174"/>
        <v>14.58</v>
      </c>
      <c r="BB148" s="100" t="s">
        <v>176</v>
      </c>
      <c r="BC148" s="100" t="s">
        <v>176</v>
      </c>
      <c r="BD148" s="100" t="s">
        <v>176</v>
      </c>
      <c r="BE148" s="100" t="s">
        <v>176</v>
      </c>
      <c r="BF148" s="100" t="s">
        <v>176</v>
      </c>
      <c r="BG148" s="100" t="s">
        <v>176</v>
      </c>
      <c r="BH148" s="100" t="s">
        <v>176</v>
      </c>
      <c r="BI148" s="116">
        <f t="shared" si="172"/>
        <v>0</v>
      </c>
      <c r="BJ148" s="83">
        <f t="shared" si="120"/>
        <v>8.3333333333333332E-3</v>
      </c>
      <c r="BK148" s="100">
        <f t="shared" si="170"/>
        <v>145.80000000000001</v>
      </c>
      <c r="BL148" s="212"/>
    </row>
    <row r="149" spans="1:64" ht="12.75" customHeight="1" outlineLevel="1" x14ac:dyDescent="0.2">
      <c r="A149" s="9">
        <v>247</v>
      </c>
      <c r="B149" s="10" t="s">
        <v>83</v>
      </c>
      <c r="C149" s="11">
        <v>2015</v>
      </c>
      <c r="D149" s="12">
        <v>39682</v>
      </c>
      <c r="E149" s="129">
        <v>540</v>
      </c>
      <c r="F149" s="102">
        <v>324</v>
      </c>
      <c r="G149" s="208">
        <f t="shared" si="121"/>
        <v>291.60000000000002</v>
      </c>
      <c r="H149" s="71">
        <f t="shared" si="122"/>
        <v>29.160000000000004</v>
      </c>
      <c r="I149" s="71">
        <f t="shared" si="123"/>
        <v>29.160000000000004</v>
      </c>
      <c r="J149" s="71">
        <f t="shared" si="124"/>
        <v>29.160000000000004</v>
      </c>
      <c r="K149" s="71">
        <f t="shared" si="125"/>
        <v>29.160000000000004</v>
      </c>
      <c r="L149" s="71">
        <f t="shared" si="126"/>
        <v>29.160000000000004</v>
      </c>
      <c r="M149" s="71">
        <f t="shared" si="127"/>
        <v>29.160000000000004</v>
      </c>
      <c r="N149" s="71">
        <f t="shared" si="128"/>
        <v>29.160000000000004</v>
      </c>
      <c r="O149" s="130">
        <f t="shared" si="158"/>
        <v>2.4300000000000002</v>
      </c>
      <c r="P149" s="130">
        <f t="shared" si="159"/>
        <v>2.4300000000000002</v>
      </c>
      <c r="Q149" s="130">
        <f t="shared" si="160"/>
        <v>2.4300000000000002</v>
      </c>
      <c r="R149" s="130">
        <f t="shared" si="161"/>
        <v>2.4300000000000002</v>
      </c>
      <c r="S149" s="130">
        <f t="shared" si="162"/>
        <v>2.4300000000000002</v>
      </c>
      <c r="T149" s="130">
        <f t="shared" si="163"/>
        <v>2.4300000000000002</v>
      </c>
      <c r="U149" s="130">
        <f t="shared" si="164"/>
        <v>2.4300000000000002</v>
      </c>
      <c r="V149" s="130">
        <f t="shared" si="165"/>
        <v>2.4300000000000002</v>
      </c>
      <c r="W149" s="130">
        <f t="shared" si="166"/>
        <v>2.4300000000000002</v>
      </c>
      <c r="X149" s="130">
        <f t="shared" si="167"/>
        <v>2.4300000000000002</v>
      </c>
      <c r="Y149" s="130">
        <f t="shared" si="168"/>
        <v>2.4300000000000002</v>
      </c>
      <c r="Z149" s="130">
        <f t="shared" si="169"/>
        <v>2.4300000000000002</v>
      </c>
      <c r="AA149" s="100">
        <f t="shared" si="141"/>
        <v>29.16</v>
      </c>
      <c r="AB149" s="100">
        <f>$G149*$BJ149</f>
        <v>2.4300000000000002</v>
      </c>
      <c r="AC149" s="100">
        <f>$G149*$BJ149</f>
        <v>2.4300000000000002</v>
      </c>
      <c r="AD149" s="100">
        <f>$G149*$BJ149</f>
        <v>2.4300000000000002</v>
      </c>
      <c r="AE149" s="100">
        <f>$G149*$BJ149</f>
        <v>2.4300000000000002</v>
      </c>
      <c r="AF149" s="100">
        <f>$G149*$BJ149</f>
        <v>2.4300000000000002</v>
      </c>
      <c r="AG149" s="100">
        <f>$G149*$BJ149</f>
        <v>2.4300000000000002</v>
      </c>
      <c r="AH149" s="100">
        <f>$G149*$BJ149</f>
        <v>2.4300000000000002</v>
      </c>
      <c r="AI149" s="100">
        <f>$G149*$BJ149</f>
        <v>2.4300000000000002</v>
      </c>
      <c r="AJ149" s="100">
        <f>$G149*$BJ149</f>
        <v>2.4300000000000002</v>
      </c>
      <c r="AK149" s="100">
        <f>$G149*$BJ149</f>
        <v>2.4300000000000002</v>
      </c>
      <c r="AL149" s="100">
        <f>$G149*$BJ149</f>
        <v>2.4300000000000002</v>
      </c>
      <c r="AM149" s="100">
        <f>$G149*$BJ149</f>
        <v>2.4300000000000002</v>
      </c>
      <c r="AN149" s="100">
        <f t="shared" si="118"/>
        <v>29.16</v>
      </c>
      <c r="AO149" s="100">
        <f>$G149*$BJ149</f>
        <v>2.4300000000000002</v>
      </c>
      <c r="AP149" s="100">
        <f>$G149*$BJ149</f>
        <v>2.4300000000000002</v>
      </c>
      <c r="AQ149" s="100">
        <f>$G149*$BJ149</f>
        <v>2.4300000000000002</v>
      </c>
      <c r="AR149" s="100">
        <f>$G149*$BJ149</f>
        <v>2.4300000000000002</v>
      </c>
      <c r="AS149" s="100">
        <f>$G149*$BJ149</f>
        <v>2.4300000000000002</v>
      </c>
      <c r="AT149" s="100">
        <f>$G149*$BJ149</f>
        <v>2.4300000000000002</v>
      </c>
      <c r="AU149" s="100">
        <f>$G149*$BJ149</f>
        <v>2.4300000000000002</v>
      </c>
      <c r="AV149" s="100">
        <f>$G149*$BJ149</f>
        <v>2.4300000000000002</v>
      </c>
      <c r="AW149" s="100">
        <f>$G149*$BJ149</f>
        <v>2.4300000000000002</v>
      </c>
      <c r="AX149" s="100">
        <f>$G149*$BJ149</f>
        <v>2.4300000000000002</v>
      </c>
      <c r="AY149" s="100">
        <f>$G149*$BJ149</f>
        <v>2.4300000000000002</v>
      </c>
      <c r="AZ149" s="100">
        <f>$G149*$BJ149</f>
        <v>2.4300000000000002</v>
      </c>
      <c r="BA149" s="116">
        <f t="shared" si="174"/>
        <v>29.16</v>
      </c>
      <c r="BB149" s="100" t="s">
        <v>176</v>
      </c>
      <c r="BC149" s="100" t="s">
        <v>176</v>
      </c>
      <c r="BD149" s="100" t="s">
        <v>176</v>
      </c>
      <c r="BE149" s="100" t="s">
        <v>176</v>
      </c>
      <c r="BF149" s="100" t="s">
        <v>176</v>
      </c>
      <c r="BG149" s="100" t="s">
        <v>176</v>
      </c>
      <c r="BH149" s="100" t="s">
        <v>176</v>
      </c>
      <c r="BI149" s="116">
        <f t="shared" si="172"/>
        <v>0</v>
      </c>
      <c r="BJ149" s="83">
        <f t="shared" si="120"/>
        <v>8.3333333333333332E-3</v>
      </c>
      <c r="BK149" s="100">
        <f t="shared" si="170"/>
        <v>291.60000000000002</v>
      </c>
      <c r="BL149" s="212"/>
    </row>
    <row r="150" spans="1:64" ht="12.75" customHeight="1" outlineLevel="1" x14ac:dyDescent="0.2">
      <c r="A150" s="9">
        <v>248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8">
        <f t="shared" si="121"/>
        <v>437.40000000000003</v>
      </c>
      <c r="H150" s="71">
        <f t="shared" si="122"/>
        <v>43.740000000000009</v>
      </c>
      <c r="I150" s="71">
        <f t="shared" si="123"/>
        <v>43.740000000000009</v>
      </c>
      <c r="J150" s="71">
        <f t="shared" si="124"/>
        <v>43.740000000000009</v>
      </c>
      <c r="K150" s="71">
        <f t="shared" si="125"/>
        <v>43.740000000000009</v>
      </c>
      <c r="L150" s="71">
        <f t="shared" si="126"/>
        <v>43.740000000000009</v>
      </c>
      <c r="M150" s="71">
        <f t="shared" si="127"/>
        <v>43.740000000000009</v>
      </c>
      <c r="N150" s="71">
        <f t="shared" si="128"/>
        <v>43.740000000000009</v>
      </c>
      <c r="O150" s="130">
        <f t="shared" si="158"/>
        <v>3.645</v>
      </c>
      <c r="P150" s="130">
        <f t="shared" si="159"/>
        <v>3.645</v>
      </c>
      <c r="Q150" s="130">
        <f t="shared" si="160"/>
        <v>3.645</v>
      </c>
      <c r="R150" s="130">
        <f t="shared" si="161"/>
        <v>3.645</v>
      </c>
      <c r="S150" s="130">
        <f t="shared" si="162"/>
        <v>3.645</v>
      </c>
      <c r="T150" s="130">
        <f t="shared" si="163"/>
        <v>3.645</v>
      </c>
      <c r="U150" s="130">
        <f t="shared" si="164"/>
        <v>3.645</v>
      </c>
      <c r="V150" s="130">
        <f t="shared" si="165"/>
        <v>3.645</v>
      </c>
      <c r="W150" s="130">
        <f t="shared" si="166"/>
        <v>3.645</v>
      </c>
      <c r="X150" s="130">
        <f t="shared" si="167"/>
        <v>3.645</v>
      </c>
      <c r="Y150" s="130">
        <f t="shared" si="168"/>
        <v>3.645</v>
      </c>
      <c r="Z150" s="130">
        <f t="shared" si="169"/>
        <v>3.645</v>
      </c>
      <c r="AA150" s="100">
        <f t="shared" si="141"/>
        <v>43.740000000000009</v>
      </c>
      <c r="AB150" s="100">
        <f>$G150*$BJ150</f>
        <v>3.645</v>
      </c>
      <c r="AC150" s="100">
        <f>$G150*$BJ150</f>
        <v>3.645</v>
      </c>
      <c r="AD150" s="100">
        <f>$G150*$BJ150</f>
        <v>3.645</v>
      </c>
      <c r="AE150" s="100">
        <f>$G150*$BJ150</f>
        <v>3.645</v>
      </c>
      <c r="AF150" s="100">
        <f>$G150*$BJ150</f>
        <v>3.645</v>
      </c>
      <c r="AG150" s="100">
        <f>$G150*$BJ150</f>
        <v>3.645</v>
      </c>
      <c r="AH150" s="100">
        <f>$G150*$BJ150</f>
        <v>3.645</v>
      </c>
      <c r="AI150" s="100">
        <f>$G150*$BJ150</f>
        <v>3.645</v>
      </c>
      <c r="AJ150" s="100">
        <f>$G150*$BJ150</f>
        <v>3.645</v>
      </c>
      <c r="AK150" s="100">
        <f>$G150*$BJ150</f>
        <v>3.645</v>
      </c>
      <c r="AL150" s="100">
        <f>$G150*$BJ150</f>
        <v>3.645</v>
      </c>
      <c r="AM150" s="100">
        <f>$G150*$BJ150</f>
        <v>3.645</v>
      </c>
      <c r="AN150" s="100">
        <f t="shared" si="118"/>
        <v>43.740000000000009</v>
      </c>
      <c r="AO150" s="100">
        <f>$G150*$BJ150</f>
        <v>3.645</v>
      </c>
      <c r="AP150" s="100">
        <f>$G150*$BJ150</f>
        <v>3.645</v>
      </c>
      <c r="AQ150" s="100">
        <f>$G150*$BJ150</f>
        <v>3.645</v>
      </c>
      <c r="AR150" s="100">
        <f>$G150*$BJ150</f>
        <v>3.645</v>
      </c>
      <c r="AS150" s="100">
        <f>$G150*$BJ150</f>
        <v>3.645</v>
      </c>
      <c r="AT150" s="100">
        <f>$G150*$BJ150</f>
        <v>3.645</v>
      </c>
      <c r="AU150" s="100">
        <f>$G150*$BJ150</f>
        <v>3.645</v>
      </c>
      <c r="AV150" s="100">
        <f>$G150*$BJ150</f>
        <v>3.645</v>
      </c>
      <c r="AW150" s="100">
        <f>$G150*$BJ150</f>
        <v>3.645</v>
      </c>
      <c r="AX150" s="100">
        <f>$G150*$BJ150</f>
        <v>3.645</v>
      </c>
      <c r="AY150" s="100">
        <f>$G150*$BJ150</f>
        <v>3.645</v>
      </c>
      <c r="AZ150" s="100">
        <f>$G150*$BJ150</f>
        <v>3.645</v>
      </c>
      <c r="BA150" s="116">
        <f t="shared" si="174"/>
        <v>43.740000000000009</v>
      </c>
      <c r="BB150" s="100" t="s">
        <v>176</v>
      </c>
      <c r="BC150" s="100" t="s">
        <v>176</v>
      </c>
      <c r="BD150" s="100" t="s">
        <v>176</v>
      </c>
      <c r="BE150" s="100" t="s">
        <v>176</v>
      </c>
      <c r="BF150" s="100" t="s">
        <v>176</v>
      </c>
      <c r="BG150" s="100" t="s">
        <v>176</v>
      </c>
      <c r="BH150" s="100" t="s">
        <v>176</v>
      </c>
      <c r="BI150" s="116">
        <f t="shared" si="172"/>
        <v>0</v>
      </c>
      <c r="BJ150" s="83">
        <f t="shared" si="120"/>
        <v>8.3333333333333332E-3</v>
      </c>
      <c r="BK150" s="100">
        <f t="shared" si="170"/>
        <v>437.40000000000009</v>
      </c>
      <c r="BL150" s="212"/>
    </row>
    <row r="151" spans="1:64" ht="12.75" customHeight="1" outlineLevel="1" x14ac:dyDescent="0.2">
      <c r="A151" s="9">
        <v>249</v>
      </c>
      <c r="B151" s="10" t="s">
        <v>82</v>
      </c>
      <c r="C151" s="11">
        <v>2015</v>
      </c>
      <c r="D151" s="12">
        <v>39682</v>
      </c>
      <c r="E151" s="129">
        <v>810</v>
      </c>
      <c r="F151" s="102">
        <v>486</v>
      </c>
      <c r="G151" s="208">
        <f t="shared" si="121"/>
        <v>437.40000000000003</v>
      </c>
      <c r="H151" s="71">
        <f t="shared" si="122"/>
        <v>43.740000000000009</v>
      </c>
      <c r="I151" s="71">
        <f t="shared" si="123"/>
        <v>43.740000000000009</v>
      </c>
      <c r="J151" s="71">
        <f t="shared" si="124"/>
        <v>43.740000000000009</v>
      </c>
      <c r="K151" s="71">
        <f t="shared" si="125"/>
        <v>43.740000000000009</v>
      </c>
      <c r="L151" s="71">
        <f t="shared" si="126"/>
        <v>43.740000000000009</v>
      </c>
      <c r="M151" s="71">
        <f t="shared" si="127"/>
        <v>43.740000000000009</v>
      </c>
      <c r="N151" s="71">
        <f t="shared" si="128"/>
        <v>43.740000000000009</v>
      </c>
      <c r="O151" s="130">
        <f t="shared" si="158"/>
        <v>3.645</v>
      </c>
      <c r="P151" s="130">
        <f t="shared" si="159"/>
        <v>3.645</v>
      </c>
      <c r="Q151" s="130">
        <f t="shared" si="160"/>
        <v>3.645</v>
      </c>
      <c r="R151" s="130">
        <f t="shared" si="161"/>
        <v>3.645</v>
      </c>
      <c r="S151" s="130">
        <f t="shared" si="162"/>
        <v>3.645</v>
      </c>
      <c r="T151" s="130">
        <f t="shared" si="163"/>
        <v>3.645</v>
      </c>
      <c r="U151" s="130">
        <f t="shared" si="164"/>
        <v>3.645</v>
      </c>
      <c r="V151" s="130">
        <f t="shared" si="165"/>
        <v>3.645</v>
      </c>
      <c r="W151" s="130">
        <f t="shared" si="166"/>
        <v>3.645</v>
      </c>
      <c r="X151" s="130">
        <f t="shared" si="167"/>
        <v>3.645</v>
      </c>
      <c r="Y151" s="130">
        <f t="shared" si="168"/>
        <v>3.645</v>
      </c>
      <c r="Z151" s="130">
        <f t="shared" si="169"/>
        <v>3.645</v>
      </c>
      <c r="AA151" s="100">
        <f t="shared" si="141"/>
        <v>43.740000000000009</v>
      </c>
      <c r="AB151" s="100">
        <f>$G151*$BJ151</f>
        <v>3.645</v>
      </c>
      <c r="AC151" s="100">
        <f>$G151*$BJ151</f>
        <v>3.645</v>
      </c>
      <c r="AD151" s="100">
        <f>$G151*$BJ151</f>
        <v>3.645</v>
      </c>
      <c r="AE151" s="100">
        <f>$G151*$BJ151</f>
        <v>3.645</v>
      </c>
      <c r="AF151" s="100">
        <f>$G151*$BJ151</f>
        <v>3.645</v>
      </c>
      <c r="AG151" s="100">
        <f>$G151*$BJ151</f>
        <v>3.645</v>
      </c>
      <c r="AH151" s="100">
        <f>$G151*$BJ151</f>
        <v>3.645</v>
      </c>
      <c r="AI151" s="100">
        <f>$G151*$BJ151</f>
        <v>3.645</v>
      </c>
      <c r="AJ151" s="100">
        <f>$G151*$BJ151</f>
        <v>3.645</v>
      </c>
      <c r="AK151" s="100">
        <f>$G151*$BJ151</f>
        <v>3.645</v>
      </c>
      <c r="AL151" s="100">
        <f>$G151*$BJ151</f>
        <v>3.645</v>
      </c>
      <c r="AM151" s="100">
        <f>$G151*$BJ151</f>
        <v>3.645</v>
      </c>
      <c r="AN151" s="100">
        <f t="shared" si="118"/>
        <v>43.740000000000009</v>
      </c>
      <c r="AO151" s="100">
        <f>$G151*$BJ151</f>
        <v>3.645</v>
      </c>
      <c r="AP151" s="100">
        <f>$G151*$BJ151</f>
        <v>3.645</v>
      </c>
      <c r="AQ151" s="100">
        <f>$G151*$BJ151</f>
        <v>3.645</v>
      </c>
      <c r="AR151" s="100">
        <f>$G151*$BJ151</f>
        <v>3.645</v>
      </c>
      <c r="AS151" s="100">
        <f>$G151*$BJ151</f>
        <v>3.645</v>
      </c>
      <c r="AT151" s="100">
        <f>$G151*$BJ151</f>
        <v>3.645</v>
      </c>
      <c r="AU151" s="100">
        <f>$G151*$BJ151</f>
        <v>3.645</v>
      </c>
      <c r="AV151" s="100">
        <f>$G151*$BJ151</f>
        <v>3.645</v>
      </c>
      <c r="AW151" s="100">
        <f>$G151*$BJ151</f>
        <v>3.645</v>
      </c>
      <c r="AX151" s="100">
        <f>$G151*$BJ151</f>
        <v>3.645</v>
      </c>
      <c r="AY151" s="100">
        <f>$G151*$BJ151</f>
        <v>3.645</v>
      </c>
      <c r="AZ151" s="100">
        <f>$G151*$BJ151</f>
        <v>3.645</v>
      </c>
      <c r="BA151" s="116">
        <f t="shared" si="174"/>
        <v>43.740000000000009</v>
      </c>
      <c r="BB151" s="100" t="s">
        <v>176</v>
      </c>
      <c r="BC151" s="100" t="s">
        <v>176</v>
      </c>
      <c r="BD151" s="100" t="s">
        <v>176</v>
      </c>
      <c r="BE151" s="100" t="s">
        <v>176</v>
      </c>
      <c r="BF151" s="100" t="s">
        <v>176</v>
      </c>
      <c r="BG151" s="100" t="s">
        <v>176</v>
      </c>
      <c r="BH151" s="100" t="s">
        <v>176</v>
      </c>
      <c r="BI151" s="116">
        <f t="shared" si="172"/>
        <v>0</v>
      </c>
      <c r="BJ151" s="83">
        <f t="shared" si="120"/>
        <v>8.3333333333333332E-3</v>
      </c>
      <c r="BK151" s="100">
        <f t="shared" si="170"/>
        <v>437.40000000000009</v>
      </c>
      <c r="BL151" s="212"/>
    </row>
    <row r="152" spans="1:64" ht="12.75" customHeight="1" outlineLevel="1" x14ac:dyDescent="0.2">
      <c r="A152" s="9">
        <v>250</v>
      </c>
      <c r="B152" s="10" t="s">
        <v>82</v>
      </c>
      <c r="C152" s="11">
        <v>2015</v>
      </c>
      <c r="D152" s="12">
        <v>39682</v>
      </c>
      <c r="E152" s="129">
        <v>810</v>
      </c>
      <c r="F152" s="102">
        <v>486</v>
      </c>
      <c r="G152" s="208">
        <f t="shared" si="121"/>
        <v>437.40000000000003</v>
      </c>
      <c r="H152" s="71">
        <f t="shared" si="122"/>
        <v>43.740000000000009</v>
      </c>
      <c r="I152" s="71">
        <f t="shared" si="123"/>
        <v>43.740000000000009</v>
      </c>
      <c r="J152" s="71">
        <f t="shared" si="124"/>
        <v>43.740000000000009</v>
      </c>
      <c r="K152" s="71">
        <f t="shared" si="125"/>
        <v>43.740000000000009</v>
      </c>
      <c r="L152" s="71">
        <f t="shared" si="126"/>
        <v>43.740000000000009</v>
      </c>
      <c r="M152" s="71">
        <f t="shared" si="127"/>
        <v>43.740000000000009</v>
      </c>
      <c r="N152" s="71">
        <f t="shared" si="128"/>
        <v>43.740000000000009</v>
      </c>
      <c r="O152" s="130">
        <f t="shared" si="158"/>
        <v>3.645</v>
      </c>
      <c r="P152" s="130">
        <f t="shared" si="159"/>
        <v>3.645</v>
      </c>
      <c r="Q152" s="130">
        <f t="shared" si="160"/>
        <v>3.645</v>
      </c>
      <c r="R152" s="130">
        <f t="shared" si="161"/>
        <v>3.645</v>
      </c>
      <c r="S152" s="130">
        <f t="shared" si="162"/>
        <v>3.645</v>
      </c>
      <c r="T152" s="130">
        <f t="shared" si="163"/>
        <v>3.645</v>
      </c>
      <c r="U152" s="130">
        <f t="shared" si="164"/>
        <v>3.645</v>
      </c>
      <c r="V152" s="130">
        <f t="shared" si="165"/>
        <v>3.645</v>
      </c>
      <c r="W152" s="130">
        <f t="shared" si="166"/>
        <v>3.645</v>
      </c>
      <c r="X152" s="130">
        <f t="shared" si="167"/>
        <v>3.645</v>
      </c>
      <c r="Y152" s="130">
        <f t="shared" si="168"/>
        <v>3.645</v>
      </c>
      <c r="Z152" s="130">
        <f t="shared" si="169"/>
        <v>3.645</v>
      </c>
      <c r="AA152" s="100">
        <f t="shared" si="141"/>
        <v>43.740000000000009</v>
      </c>
      <c r="AB152" s="100">
        <f>$G152*$BJ152</f>
        <v>3.645</v>
      </c>
      <c r="AC152" s="100">
        <f>$G152*$BJ152</f>
        <v>3.645</v>
      </c>
      <c r="AD152" s="100">
        <f>$G152*$BJ152</f>
        <v>3.645</v>
      </c>
      <c r="AE152" s="100">
        <f>$G152*$BJ152</f>
        <v>3.645</v>
      </c>
      <c r="AF152" s="100">
        <f>$G152*$BJ152</f>
        <v>3.645</v>
      </c>
      <c r="AG152" s="100">
        <f>$G152*$BJ152</f>
        <v>3.645</v>
      </c>
      <c r="AH152" s="100">
        <f>$G152*$BJ152</f>
        <v>3.645</v>
      </c>
      <c r="AI152" s="100">
        <f>$G152*$BJ152</f>
        <v>3.645</v>
      </c>
      <c r="AJ152" s="100">
        <f>$G152*$BJ152</f>
        <v>3.645</v>
      </c>
      <c r="AK152" s="100">
        <f>$G152*$BJ152</f>
        <v>3.645</v>
      </c>
      <c r="AL152" s="100">
        <f>$G152*$BJ152</f>
        <v>3.645</v>
      </c>
      <c r="AM152" s="100">
        <f>$G152*$BJ152</f>
        <v>3.645</v>
      </c>
      <c r="AN152" s="100">
        <f t="shared" si="118"/>
        <v>43.740000000000009</v>
      </c>
      <c r="AO152" s="100">
        <f>$G152*$BJ152</f>
        <v>3.645</v>
      </c>
      <c r="AP152" s="100">
        <f>$G152*$BJ152</f>
        <v>3.645</v>
      </c>
      <c r="AQ152" s="100">
        <f>$G152*$BJ152</f>
        <v>3.645</v>
      </c>
      <c r="AR152" s="100">
        <f>$G152*$BJ152</f>
        <v>3.645</v>
      </c>
      <c r="AS152" s="100">
        <f>$G152*$BJ152</f>
        <v>3.645</v>
      </c>
      <c r="AT152" s="100">
        <f>$G152*$BJ152</f>
        <v>3.645</v>
      </c>
      <c r="AU152" s="100">
        <f>$G152*$BJ152</f>
        <v>3.645</v>
      </c>
      <c r="AV152" s="100">
        <f>$G152*$BJ152</f>
        <v>3.645</v>
      </c>
      <c r="AW152" s="100">
        <f>$G152*$BJ152</f>
        <v>3.645</v>
      </c>
      <c r="AX152" s="100">
        <f>$G152*$BJ152</f>
        <v>3.645</v>
      </c>
      <c r="AY152" s="100">
        <f>$G152*$BJ152</f>
        <v>3.645</v>
      </c>
      <c r="AZ152" s="100">
        <f>$G152*$BJ152</f>
        <v>3.645</v>
      </c>
      <c r="BA152" s="116">
        <f>SUM(AO152:AZ152)</f>
        <v>43.740000000000009</v>
      </c>
      <c r="BB152" s="100" t="s">
        <v>176</v>
      </c>
      <c r="BC152" s="100" t="s">
        <v>176</v>
      </c>
      <c r="BD152" s="100" t="s">
        <v>176</v>
      </c>
      <c r="BE152" s="100" t="s">
        <v>176</v>
      </c>
      <c r="BF152" s="100" t="s">
        <v>176</v>
      </c>
      <c r="BG152" s="100" t="s">
        <v>176</v>
      </c>
      <c r="BH152" s="100" t="s">
        <v>176</v>
      </c>
      <c r="BI152" s="116">
        <f t="shared" si="172"/>
        <v>0</v>
      </c>
      <c r="BJ152" s="83">
        <f t="shared" si="120"/>
        <v>8.3333333333333332E-3</v>
      </c>
      <c r="BK152" s="100">
        <f t="shared" si="170"/>
        <v>437.40000000000009</v>
      </c>
      <c r="BL152" s="212"/>
    </row>
    <row r="153" spans="1:64" ht="12.75" customHeight="1" outlineLevel="1" x14ac:dyDescent="0.2">
      <c r="A153" s="9">
        <v>251</v>
      </c>
      <c r="B153" s="10" t="s">
        <v>82</v>
      </c>
      <c r="C153" s="11">
        <v>2015</v>
      </c>
      <c r="D153" s="12">
        <v>39682</v>
      </c>
      <c r="E153" s="129">
        <v>810</v>
      </c>
      <c r="F153" s="102">
        <v>486</v>
      </c>
      <c r="G153" s="208">
        <f t="shared" si="121"/>
        <v>437.40000000000003</v>
      </c>
      <c r="H153" s="71">
        <f t="shared" si="122"/>
        <v>43.740000000000009</v>
      </c>
      <c r="I153" s="71">
        <f t="shared" si="123"/>
        <v>43.740000000000009</v>
      </c>
      <c r="J153" s="71">
        <f t="shared" si="124"/>
        <v>43.740000000000009</v>
      </c>
      <c r="K153" s="71">
        <f t="shared" si="125"/>
        <v>43.740000000000009</v>
      </c>
      <c r="L153" s="71">
        <f t="shared" si="126"/>
        <v>43.740000000000009</v>
      </c>
      <c r="M153" s="71">
        <f t="shared" si="127"/>
        <v>43.740000000000009</v>
      </c>
      <c r="N153" s="71">
        <f t="shared" si="128"/>
        <v>43.740000000000009</v>
      </c>
      <c r="O153" s="130">
        <f t="shared" si="158"/>
        <v>3.645</v>
      </c>
      <c r="P153" s="130">
        <f t="shared" si="159"/>
        <v>3.645</v>
      </c>
      <c r="Q153" s="130">
        <f t="shared" si="160"/>
        <v>3.645</v>
      </c>
      <c r="R153" s="130">
        <f t="shared" si="161"/>
        <v>3.645</v>
      </c>
      <c r="S153" s="130">
        <f t="shared" si="162"/>
        <v>3.645</v>
      </c>
      <c r="T153" s="130">
        <f t="shared" si="163"/>
        <v>3.645</v>
      </c>
      <c r="U153" s="130">
        <f t="shared" si="164"/>
        <v>3.645</v>
      </c>
      <c r="V153" s="130">
        <f t="shared" si="165"/>
        <v>3.645</v>
      </c>
      <c r="W153" s="130">
        <f t="shared" si="166"/>
        <v>3.645</v>
      </c>
      <c r="X153" s="130">
        <f t="shared" si="167"/>
        <v>3.645</v>
      </c>
      <c r="Y153" s="130">
        <f t="shared" si="168"/>
        <v>3.645</v>
      </c>
      <c r="Z153" s="130">
        <f t="shared" si="169"/>
        <v>3.645</v>
      </c>
      <c r="AA153" s="100">
        <f t="shared" si="141"/>
        <v>43.740000000000009</v>
      </c>
      <c r="AB153" s="100">
        <f>$G153*$BJ153</f>
        <v>3.645</v>
      </c>
      <c r="AC153" s="100">
        <f>$G153*$BJ153</f>
        <v>3.645</v>
      </c>
      <c r="AD153" s="100">
        <f>$G153*$BJ153</f>
        <v>3.645</v>
      </c>
      <c r="AE153" s="100">
        <f>$G153*$BJ153</f>
        <v>3.645</v>
      </c>
      <c r="AF153" s="100">
        <f>$G153*$BJ153</f>
        <v>3.645</v>
      </c>
      <c r="AG153" s="100">
        <f>$G153*$BJ153</f>
        <v>3.645</v>
      </c>
      <c r="AH153" s="100">
        <f>$G153*$BJ153</f>
        <v>3.645</v>
      </c>
      <c r="AI153" s="100">
        <f>$G153*$BJ153</f>
        <v>3.645</v>
      </c>
      <c r="AJ153" s="100">
        <f>$G153*$BJ153</f>
        <v>3.645</v>
      </c>
      <c r="AK153" s="100">
        <f>$G153*$BJ153</f>
        <v>3.645</v>
      </c>
      <c r="AL153" s="100">
        <f>$G153*$BJ153</f>
        <v>3.645</v>
      </c>
      <c r="AM153" s="100">
        <f>$G153*$BJ153</f>
        <v>3.645</v>
      </c>
      <c r="AN153" s="100">
        <f t="shared" si="118"/>
        <v>43.740000000000009</v>
      </c>
      <c r="AO153" s="100">
        <f>$G153*$BJ153</f>
        <v>3.645</v>
      </c>
      <c r="AP153" s="100">
        <f>$G153*$BJ153</f>
        <v>3.645</v>
      </c>
      <c r="AQ153" s="100">
        <f>$G153*$BJ153</f>
        <v>3.645</v>
      </c>
      <c r="AR153" s="100">
        <f>$G153*$BJ153</f>
        <v>3.645</v>
      </c>
      <c r="AS153" s="100">
        <f>$G153*$BJ153</f>
        <v>3.645</v>
      </c>
      <c r="AT153" s="100">
        <f>$G153*$BJ153</f>
        <v>3.645</v>
      </c>
      <c r="AU153" s="100">
        <f>$G153*$BJ153</f>
        <v>3.645</v>
      </c>
      <c r="AV153" s="100">
        <f>$G153*$BJ153</f>
        <v>3.645</v>
      </c>
      <c r="AW153" s="100">
        <f>$G153*$BJ153</f>
        <v>3.645</v>
      </c>
      <c r="AX153" s="100">
        <f>$G153*$BJ153</f>
        <v>3.645</v>
      </c>
      <c r="AY153" s="100">
        <f>$G153*$BJ153</f>
        <v>3.645</v>
      </c>
      <c r="AZ153" s="100">
        <f>$G153*$BJ153</f>
        <v>3.645</v>
      </c>
      <c r="BA153" s="116">
        <f t="shared" ref="BA153:BA165" si="175">SUM(AO153:AZ153)</f>
        <v>43.740000000000009</v>
      </c>
      <c r="BB153" s="100" t="s">
        <v>176</v>
      </c>
      <c r="BC153" s="100" t="s">
        <v>176</v>
      </c>
      <c r="BD153" s="100" t="s">
        <v>176</v>
      </c>
      <c r="BE153" s="100" t="s">
        <v>176</v>
      </c>
      <c r="BF153" s="100" t="s">
        <v>176</v>
      </c>
      <c r="BG153" s="100" t="s">
        <v>176</v>
      </c>
      <c r="BH153" s="100" t="s">
        <v>176</v>
      </c>
      <c r="BI153" s="116">
        <f t="shared" si="172"/>
        <v>0</v>
      </c>
      <c r="BJ153" s="83">
        <f t="shared" si="120"/>
        <v>8.3333333333333332E-3</v>
      </c>
      <c r="BK153" s="100">
        <f t="shared" si="170"/>
        <v>437.40000000000009</v>
      </c>
      <c r="BL153" s="212"/>
    </row>
    <row r="154" spans="1:64" ht="12.75" customHeight="1" outlineLevel="1" x14ac:dyDescent="0.2">
      <c r="A154" s="9">
        <v>259</v>
      </c>
      <c r="B154" s="10" t="s">
        <v>93</v>
      </c>
      <c r="C154" s="11">
        <v>5492</v>
      </c>
      <c r="D154" s="12">
        <v>39856</v>
      </c>
      <c r="E154" s="129">
        <v>2100</v>
      </c>
      <c r="F154" s="102">
        <v>1260</v>
      </c>
      <c r="G154" s="208">
        <f t="shared" si="121"/>
        <v>1134</v>
      </c>
      <c r="H154" s="71">
        <f t="shared" si="122"/>
        <v>113.4</v>
      </c>
      <c r="I154" s="71">
        <f t="shared" si="123"/>
        <v>113.4</v>
      </c>
      <c r="J154" s="71">
        <f t="shared" si="124"/>
        <v>113.4</v>
      </c>
      <c r="K154" s="71">
        <f t="shared" si="125"/>
        <v>113.4</v>
      </c>
      <c r="L154" s="71">
        <f t="shared" si="126"/>
        <v>113.4</v>
      </c>
      <c r="M154" s="71">
        <f t="shared" si="127"/>
        <v>113.4</v>
      </c>
      <c r="N154" s="71">
        <f t="shared" si="128"/>
        <v>113.4</v>
      </c>
      <c r="O154" s="130">
        <f t="shared" si="158"/>
        <v>9.4499999999999993</v>
      </c>
      <c r="P154" s="130">
        <f t="shared" si="159"/>
        <v>9.4499999999999993</v>
      </c>
      <c r="Q154" s="130">
        <f t="shared" si="160"/>
        <v>9.4499999999999993</v>
      </c>
      <c r="R154" s="130">
        <f t="shared" si="161"/>
        <v>9.4499999999999993</v>
      </c>
      <c r="S154" s="130">
        <f t="shared" si="162"/>
        <v>9.4499999999999993</v>
      </c>
      <c r="T154" s="130">
        <f t="shared" si="163"/>
        <v>9.4499999999999993</v>
      </c>
      <c r="U154" s="130">
        <f t="shared" si="164"/>
        <v>9.4499999999999993</v>
      </c>
      <c r="V154" s="130">
        <f t="shared" si="165"/>
        <v>9.4499999999999993</v>
      </c>
      <c r="W154" s="130">
        <f t="shared" si="166"/>
        <v>9.4499999999999993</v>
      </c>
      <c r="X154" s="130">
        <f t="shared" si="167"/>
        <v>9.4499999999999993</v>
      </c>
      <c r="Y154" s="130">
        <f t="shared" si="168"/>
        <v>9.4499999999999993</v>
      </c>
      <c r="Z154" s="130">
        <f t="shared" si="169"/>
        <v>9.4499999999999993</v>
      </c>
      <c r="AA154" s="100">
        <f t="shared" si="141"/>
        <v>113.40000000000002</v>
      </c>
      <c r="AB154" s="100">
        <f>$G154*$BJ154</f>
        <v>9.4499999999999993</v>
      </c>
      <c r="AC154" s="100">
        <f>$G154*$BJ154</f>
        <v>9.4499999999999993</v>
      </c>
      <c r="AD154" s="100">
        <f>$G154*$BJ154</f>
        <v>9.4499999999999993</v>
      </c>
      <c r="AE154" s="100">
        <f>$G154*$BJ154</f>
        <v>9.4499999999999993</v>
      </c>
      <c r="AF154" s="100">
        <f>$G154*$BJ154</f>
        <v>9.4499999999999993</v>
      </c>
      <c r="AG154" s="100">
        <f>$G154*$BJ154</f>
        <v>9.4499999999999993</v>
      </c>
      <c r="AH154" s="100">
        <f>$G154*$BJ154</f>
        <v>9.4499999999999993</v>
      </c>
      <c r="AI154" s="100">
        <f>$G154*$BJ154</f>
        <v>9.4499999999999993</v>
      </c>
      <c r="AJ154" s="100">
        <f>$G154*$BJ154</f>
        <v>9.4499999999999993</v>
      </c>
      <c r="AK154" s="100">
        <f>$G154*$BJ154</f>
        <v>9.4499999999999993</v>
      </c>
      <c r="AL154" s="100">
        <f>$G154*$BJ154</f>
        <v>9.4499999999999993</v>
      </c>
      <c r="AM154" s="100">
        <f>$G154*$BJ154</f>
        <v>9.4499999999999993</v>
      </c>
      <c r="AN154" s="100">
        <f t="shared" si="118"/>
        <v>113.40000000000002</v>
      </c>
      <c r="AO154" s="100">
        <f>$G154*$BJ154</f>
        <v>9.4499999999999993</v>
      </c>
      <c r="AP154" s="100">
        <f>$G154*$BJ154</f>
        <v>9.4499999999999993</v>
      </c>
      <c r="AQ154" s="100">
        <f>$G154*$BJ154</f>
        <v>9.4499999999999993</v>
      </c>
      <c r="AR154" s="100">
        <f>$G154*$BJ154</f>
        <v>9.4499999999999993</v>
      </c>
      <c r="AS154" s="100">
        <f>$G154*$BJ154</f>
        <v>9.4499999999999993</v>
      </c>
      <c r="AT154" s="100">
        <f>$G154*$BJ154</f>
        <v>9.4499999999999993</v>
      </c>
      <c r="AU154" s="100">
        <f>$G154*$BJ154</f>
        <v>9.4499999999999993</v>
      </c>
      <c r="AV154" s="100">
        <f>$G154*$BJ154</f>
        <v>9.4499999999999993</v>
      </c>
      <c r="AW154" s="100">
        <f>$G154*$BJ154</f>
        <v>9.4499999999999993</v>
      </c>
      <c r="AX154" s="100">
        <f>$G154*$BJ154</f>
        <v>9.4499999999999993</v>
      </c>
      <c r="AY154" s="100">
        <f>$G154*$BJ154</f>
        <v>9.4499999999999993</v>
      </c>
      <c r="AZ154" s="100">
        <f>$G154*$BJ154</f>
        <v>9.4499999999999993</v>
      </c>
      <c r="BA154" s="116">
        <f t="shared" si="175"/>
        <v>113.40000000000002</v>
      </c>
      <c r="BB154" s="100" t="s">
        <v>176</v>
      </c>
      <c r="BC154" s="100" t="s">
        <v>176</v>
      </c>
      <c r="BD154" s="100" t="s">
        <v>176</v>
      </c>
      <c r="BE154" s="100" t="s">
        <v>176</v>
      </c>
      <c r="BF154" s="100" t="s">
        <v>176</v>
      </c>
      <c r="BG154" s="100" t="s">
        <v>176</v>
      </c>
      <c r="BH154" s="100" t="s">
        <v>176</v>
      </c>
      <c r="BI154" s="116">
        <f t="shared" si="172"/>
        <v>0</v>
      </c>
      <c r="BJ154" s="83">
        <f t="shared" si="120"/>
        <v>8.3333333333333332E-3</v>
      </c>
      <c r="BK154" s="100">
        <f t="shared" si="170"/>
        <v>1134</v>
      </c>
      <c r="BL154" s="212"/>
    </row>
    <row r="155" spans="1:64" ht="12.75" customHeight="1" outlineLevel="1" x14ac:dyDescent="0.2">
      <c r="A155" s="9">
        <v>262</v>
      </c>
      <c r="B155" s="10" t="s">
        <v>96</v>
      </c>
      <c r="C155" s="11">
        <v>97</v>
      </c>
      <c r="D155" s="12">
        <v>39899</v>
      </c>
      <c r="E155" s="129">
        <v>1978</v>
      </c>
      <c r="F155" s="102">
        <v>1186.8</v>
      </c>
      <c r="G155" s="208">
        <f t="shared" si="121"/>
        <v>1068.1199999999999</v>
      </c>
      <c r="H155" s="71">
        <f t="shared" si="122"/>
        <v>106.812</v>
      </c>
      <c r="I155" s="71">
        <f t="shared" si="123"/>
        <v>106.812</v>
      </c>
      <c r="J155" s="71">
        <f t="shared" si="124"/>
        <v>106.812</v>
      </c>
      <c r="K155" s="71">
        <f t="shared" si="125"/>
        <v>106.812</v>
      </c>
      <c r="L155" s="71">
        <f t="shared" si="126"/>
        <v>106.812</v>
      </c>
      <c r="M155" s="71">
        <f t="shared" si="127"/>
        <v>106.812</v>
      </c>
      <c r="N155" s="71">
        <f t="shared" si="128"/>
        <v>106.812</v>
      </c>
      <c r="O155" s="130">
        <f t="shared" si="158"/>
        <v>8.9009999999999998</v>
      </c>
      <c r="P155" s="130">
        <f t="shared" si="159"/>
        <v>8.9009999999999998</v>
      </c>
      <c r="Q155" s="130">
        <f t="shared" si="160"/>
        <v>8.9009999999999998</v>
      </c>
      <c r="R155" s="130">
        <f t="shared" si="161"/>
        <v>8.9009999999999998</v>
      </c>
      <c r="S155" s="130">
        <f t="shared" si="162"/>
        <v>8.9009999999999998</v>
      </c>
      <c r="T155" s="130">
        <f t="shared" si="163"/>
        <v>8.9009999999999998</v>
      </c>
      <c r="U155" s="130">
        <f t="shared" si="164"/>
        <v>8.9009999999999998</v>
      </c>
      <c r="V155" s="130">
        <f t="shared" si="165"/>
        <v>8.9009999999999998</v>
      </c>
      <c r="W155" s="130">
        <f t="shared" si="166"/>
        <v>8.9009999999999998</v>
      </c>
      <c r="X155" s="130">
        <f t="shared" si="167"/>
        <v>8.9009999999999998</v>
      </c>
      <c r="Y155" s="130">
        <f t="shared" si="168"/>
        <v>8.9009999999999998</v>
      </c>
      <c r="Z155" s="130">
        <f t="shared" si="169"/>
        <v>8.9009999999999998</v>
      </c>
      <c r="AA155" s="100">
        <f t="shared" si="141"/>
        <v>106.81199999999997</v>
      </c>
      <c r="AB155" s="100">
        <f>$G155*$BJ155</f>
        <v>8.9009999999999998</v>
      </c>
      <c r="AC155" s="100">
        <f>$G155*$BJ155</f>
        <v>8.9009999999999998</v>
      </c>
      <c r="AD155" s="100">
        <f>$G155*$BJ155</f>
        <v>8.9009999999999998</v>
      </c>
      <c r="AE155" s="100">
        <f>$G155*$BJ155</f>
        <v>8.9009999999999998</v>
      </c>
      <c r="AF155" s="100">
        <f>$G155*$BJ155</f>
        <v>8.9009999999999998</v>
      </c>
      <c r="AG155" s="100">
        <f>$G155*$BJ155</f>
        <v>8.9009999999999998</v>
      </c>
      <c r="AH155" s="100">
        <f>$G155*$BJ155</f>
        <v>8.9009999999999998</v>
      </c>
      <c r="AI155" s="100">
        <f>$G155*$BJ155</f>
        <v>8.9009999999999998</v>
      </c>
      <c r="AJ155" s="100">
        <f>$G155*$BJ155</f>
        <v>8.9009999999999998</v>
      </c>
      <c r="AK155" s="100">
        <f>$G155*$BJ155</f>
        <v>8.9009999999999998</v>
      </c>
      <c r="AL155" s="100">
        <f>$G155*$BJ155</f>
        <v>8.9009999999999998</v>
      </c>
      <c r="AM155" s="100">
        <f>$G155*$BJ155</f>
        <v>8.9009999999999998</v>
      </c>
      <c r="AN155" s="100">
        <f t="shared" si="118"/>
        <v>106.81199999999997</v>
      </c>
      <c r="AO155" s="100">
        <f>$G155*$BJ155</f>
        <v>8.9009999999999998</v>
      </c>
      <c r="AP155" s="100">
        <f>$G155*$BJ155</f>
        <v>8.9009999999999998</v>
      </c>
      <c r="AQ155" s="100">
        <f>$G155*$BJ155</f>
        <v>8.9009999999999998</v>
      </c>
      <c r="AR155" s="100">
        <f>$G155*$BJ155</f>
        <v>8.9009999999999998</v>
      </c>
      <c r="AS155" s="100">
        <f>$G155*$BJ155</f>
        <v>8.9009999999999998</v>
      </c>
      <c r="AT155" s="100">
        <f>$G155*$BJ155</f>
        <v>8.9009999999999998</v>
      </c>
      <c r="AU155" s="100">
        <f>$G155*$BJ155</f>
        <v>8.9009999999999998</v>
      </c>
      <c r="AV155" s="100">
        <f>$G155*$BJ155</f>
        <v>8.9009999999999998</v>
      </c>
      <c r="AW155" s="100">
        <f>$G155*$BJ155</f>
        <v>8.9009999999999998</v>
      </c>
      <c r="AX155" s="100">
        <f>$G155*$BJ155</f>
        <v>8.9009999999999998</v>
      </c>
      <c r="AY155" s="100">
        <f>$G155*$BJ155</f>
        <v>8.9009999999999998</v>
      </c>
      <c r="AZ155" s="100">
        <f>$G155*$BJ155</f>
        <v>8.9009999999999998</v>
      </c>
      <c r="BA155" s="116">
        <f t="shared" si="175"/>
        <v>106.81199999999997</v>
      </c>
      <c r="BB155" s="100" t="s">
        <v>176</v>
      </c>
      <c r="BC155" s="100" t="s">
        <v>176</v>
      </c>
      <c r="BD155" s="100" t="s">
        <v>176</v>
      </c>
      <c r="BE155" s="100" t="s">
        <v>176</v>
      </c>
      <c r="BF155" s="100" t="s">
        <v>176</v>
      </c>
      <c r="BG155" s="100" t="s">
        <v>176</v>
      </c>
      <c r="BH155" s="100" t="s">
        <v>176</v>
      </c>
      <c r="BI155" s="116">
        <f t="shared" si="172"/>
        <v>0</v>
      </c>
      <c r="BJ155" s="83">
        <f t="shared" si="120"/>
        <v>8.3333333333333332E-3</v>
      </c>
      <c r="BK155" s="100">
        <f t="shared" si="170"/>
        <v>1068.1199999999999</v>
      </c>
      <c r="BL155" s="212"/>
    </row>
    <row r="156" spans="1:64" ht="12.75" customHeight="1" outlineLevel="1" x14ac:dyDescent="0.2">
      <c r="A156" s="9">
        <v>263</v>
      </c>
      <c r="B156" s="10" t="s">
        <v>97</v>
      </c>
      <c r="C156" s="11">
        <v>96</v>
      </c>
      <c r="D156" s="12">
        <v>39899</v>
      </c>
      <c r="E156" s="129">
        <v>2872</v>
      </c>
      <c r="F156" s="102">
        <v>1723.2</v>
      </c>
      <c r="G156" s="208">
        <f t="shared" si="121"/>
        <v>1550.88</v>
      </c>
      <c r="H156" s="71">
        <f t="shared" si="122"/>
        <v>155.08800000000002</v>
      </c>
      <c r="I156" s="71">
        <f t="shared" si="123"/>
        <v>155.08800000000002</v>
      </c>
      <c r="J156" s="71">
        <f t="shared" si="124"/>
        <v>155.08800000000002</v>
      </c>
      <c r="K156" s="71">
        <f t="shared" si="125"/>
        <v>155.08800000000002</v>
      </c>
      <c r="L156" s="71">
        <f t="shared" si="126"/>
        <v>155.08800000000002</v>
      </c>
      <c r="M156" s="71">
        <f t="shared" si="127"/>
        <v>155.08800000000002</v>
      </c>
      <c r="N156" s="71">
        <f t="shared" si="128"/>
        <v>155.08800000000002</v>
      </c>
      <c r="O156" s="130">
        <f t="shared" si="158"/>
        <v>12.924000000000001</v>
      </c>
      <c r="P156" s="130">
        <f t="shared" si="159"/>
        <v>12.924000000000001</v>
      </c>
      <c r="Q156" s="130">
        <f t="shared" si="160"/>
        <v>12.924000000000001</v>
      </c>
      <c r="R156" s="130">
        <f t="shared" si="161"/>
        <v>12.924000000000001</v>
      </c>
      <c r="S156" s="130">
        <f t="shared" si="162"/>
        <v>12.924000000000001</v>
      </c>
      <c r="T156" s="130">
        <f t="shared" si="163"/>
        <v>12.924000000000001</v>
      </c>
      <c r="U156" s="130">
        <f t="shared" si="164"/>
        <v>12.924000000000001</v>
      </c>
      <c r="V156" s="130">
        <f t="shared" si="165"/>
        <v>12.924000000000001</v>
      </c>
      <c r="W156" s="130">
        <f t="shared" si="166"/>
        <v>12.924000000000001</v>
      </c>
      <c r="X156" s="130">
        <f t="shared" si="167"/>
        <v>12.924000000000001</v>
      </c>
      <c r="Y156" s="130">
        <f t="shared" si="168"/>
        <v>12.924000000000001</v>
      </c>
      <c r="Z156" s="130">
        <f t="shared" si="169"/>
        <v>12.924000000000001</v>
      </c>
      <c r="AA156" s="100">
        <f t="shared" si="141"/>
        <v>155.08800000000005</v>
      </c>
      <c r="AB156" s="100">
        <f>$G156*$BJ156</f>
        <v>12.924000000000001</v>
      </c>
      <c r="AC156" s="100">
        <f>$G156*$BJ156</f>
        <v>12.924000000000001</v>
      </c>
      <c r="AD156" s="100">
        <f>$G156*$BJ156</f>
        <v>12.924000000000001</v>
      </c>
      <c r="AE156" s="100">
        <f>$G156*$BJ156</f>
        <v>12.924000000000001</v>
      </c>
      <c r="AF156" s="100">
        <f>$G156*$BJ156</f>
        <v>12.924000000000001</v>
      </c>
      <c r="AG156" s="100">
        <f>$G156*$BJ156</f>
        <v>12.924000000000001</v>
      </c>
      <c r="AH156" s="100">
        <f>$G156*$BJ156</f>
        <v>12.924000000000001</v>
      </c>
      <c r="AI156" s="100">
        <f>$G156*$BJ156</f>
        <v>12.924000000000001</v>
      </c>
      <c r="AJ156" s="100">
        <f>$G156*$BJ156</f>
        <v>12.924000000000001</v>
      </c>
      <c r="AK156" s="100">
        <f>$G156*$BJ156</f>
        <v>12.924000000000001</v>
      </c>
      <c r="AL156" s="100">
        <f>$G156*$BJ156</f>
        <v>12.924000000000001</v>
      </c>
      <c r="AM156" s="100">
        <f>$G156*$BJ156</f>
        <v>12.924000000000001</v>
      </c>
      <c r="AN156" s="100">
        <f t="shared" si="118"/>
        <v>155.08800000000005</v>
      </c>
      <c r="AO156" s="100">
        <f>$G156*$BJ156</f>
        <v>12.924000000000001</v>
      </c>
      <c r="AP156" s="100">
        <f>$G156*$BJ156</f>
        <v>12.924000000000001</v>
      </c>
      <c r="AQ156" s="100">
        <f>$G156*$BJ156</f>
        <v>12.924000000000001</v>
      </c>
      <c r="AR156" s="100">
        <f>$G156*$BJ156</f>
        <v>12.924000000000001</v>
      </c>
      <c r="AS156" s="100">
        <f>$G156*$BJ156</f>
        <v>12.924000000000001</v>
      </c>
      <c r="AT156" s="100">
        <f>$G156*$BJ156</f>
        <v>12.924000000000001</v>
      </c>
      <c r="AU156" s="100">
        <f>$G156*$BJ156</f>
        <v>12.924000000000001</v>
      </c>
      <c r="AV156" s="100">
        <f>$G156*$BJ156</f>
        <v>12.924000000000001</v>
      </c>
      <c r="AW156" s="100">
        <f>$G156*$BJ156</f>
        <v>12.924000000000001</v>
      </c>
      <c r="AX156" s="100">
        <f>$G156*$BJ156</f>
        <v>12.924000000000001</v>
      </c>
      <c r="AY156" s="100">
        <f>$G156*$BJ156</f>
        <v>12.924000000000001</v>
      </c>
      <c r="AZ156" s="100">
        <f>$G156*$BJ156</f>
        <v>12.924000000000001</v>
      </c>
      <c r="BA156" s="116">
        <f t="shared" si="175"/>
        <v>155.08800000000005</v>
      </c>
      <c r="BB156" s="100" t="s">
        <v>176</v>
      </c>
      <c r="BC156" s="100" t="s">
        <v>176</v>
      </c>
      <c r="BD156" s="100" t="s">
        <v>176</v>
      </c>
      <c r="BE156" s="100" t="s">
        <v>176</v>
      </c>
      <c r="BF156" s="100" t="s">
        <v>176</v>
      </c>
      <c r="BG156" s="100" t="s">
        <v>176</v>
      </c>
      <c r="BH156" s="100" t="s">
        <v>176</v>
      </c>
      <c r="BI156" s="116">
        <f t="shared" si="172"/>
        <v>0</v>
      </c>
      <c r="BJ156" s="83">
        <f t="shared" si="120"/>
        <v>8.3333333333333332E-3</v>
      </c>
      <c r="BK156" s="100">
        <f t="shared" si="170"/>
        <v>1550.8799999999999</v>
      </c>
      <c r="BL156" s="212"/>
    </row>
    <row r="157" spans="1:64" ht="12.75" customHeight="1" outlineLevel="1" x14ac:dyDescent="0.2">
      <c r="A157" s="9">
        <v>264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8">
        <f t="shared" si="121"/>
        <v>293.76</v>
      </c>
      <c r="H157" s="71">
        <f t="shared" si="122"/>
        <v>29.376000000000001</v>
      </c>
      <c r="I157" s="71">
        <f t="shared" si="123"/>
        <v>29.376000000000001</v>
      </c>
      <c r="J157" s="71">
        <f t="shared" si="124"/>
        <v>29.376000000000001</v>
      </c>
      <c r="K157" s="71">
        <f t="shared" si="125"/>
        <v>29.376000000000001</v>
      </c>
      <c r="L157" s="71">
        <f t="shared" si="126"/>
        <v>29.376000000000001</v>
      </c>
      <c r="M157" s="71">
        <f t="shared" si="127"/>
        <v>29.376000000000001</v>
      </c>
      <c r="N157" s="71">
        <f t="shared" si="128"/>
        <v>29.376000000000001</v>
      </c>
      <c r="O157" s="130">
        <f t="shared" si="158"/>
        <v>2.448</v>
      </c>
      <c r="P157" s="130">
        <f t="shared" si="159"/>
        <v>2.448</v>
      </c>
      <c r="Q157" s="130">
        <f t="shared" si="160"/>
        <v>2.448</v>
      </c>
      <c r="R157" s="130">
        <f t="shared" si="161"/>
        <v>2.448</v>
      </c>
      <c r="S157" s="130">
        <f t="shared" si="162"/>
        <v>2.448</v>
      </c>
      <c r="T157" s="130">
        <f t="shared" si="163"/>
        <v>2.448</v>
      </c>
      <c r="U157" s="130">
        <f t="shared" si="164"/>
        <v>2.448</v>
      </c>
      <c r="V157" s="130">
        <f t="shared" si="165"/>
        <v>2.448</v>
      </c>
      <c r="W157" s="130">
        <f t="shared" si="166"/>
        <v>2.448</v>
      </c>
      <c r="X157" s="130">
        <f t="shared" si="167"/>
        <v>2.448</v>
      </c>
      <c r="Y157" s="130">
        <f t="shared" si="168"/>
        <v>2.448</v>
      </c>
      <c r="Z157" s="130">
        <f t="shared" si="169"/>
        <v>2.448</v>
      </c>
      <c r="AA157" s="100">
        <f t="shared" si="141"/>
        <v>29.376000000000001</v>
      </c>
      <c r="AB157" s="100">
        <f>$G157*$BJ157</f>
        <v>2.448</v>
      </c>
      <c r="AC157" s="100">
        <f>$G157*$BJ157</f>
        <v>2.448</v>
      </c>
      <c r="AD157" s="100">
        <f>$G157*$BJ157</f>
        <v>2.448</v>
      </c>
      <c r="AE157" s="100">
        <f>$G157*$BJ157</f>
        <v>2.448</v>
      </c>
      <c r="AF157" s="100">
        <f>$G157*$BJ157</f>
        <v>2.448</v>
      </c>
      <c r="AG157" s="100">
        <f>$G157*$BJ157</f>
        <v>2.448</v>
      </c>
      <c r="AH157" s="100">
        <f>$G157*$BJ157</f>
        <v>2.448</v>
      </c>
      <c r="AI157" s="100">
        <f>$G157*$BJ157</f>
        <v>2.448</v>
      </c>
      <c r="AJ157" s="100">
        <f>$G157*$BJ157</f>
        <v>2.448</v>
      </c>
      <c r="AK157" s="100">
        <f>$G157*$BJ157</f>
        <v>2.448</v>
      </c>
      <c r="AL157" s="100">
        <f>$G157*$BJ157</f>
        <v>2.448</v>
      </c>
      <c r="AM157" s="100">
        <f>$G157*$BJ157</f>
        <v>2.448</v>
      </c>
      <c r="AN157" s="100">
        <f t="shared" si="118"/>
        <v>29.376000000000001</v>
      </c>
      <c r="AO157" s="100">
        <f>$G157*$BJ157</f>
        <v>2.448</v>
      </c>
      <c r="AP157" s="100">
        <f>$G157*$BJ157</f>
        <v>2.448</v>
      </c>
      <c r="AQ157" s="100">
        <f>$G157*$BJ157</f>
        <v>2.448</v>
      </c>
      <c r="AR157" s="100">
        <f>$G157*$BJ157</f>
        <v>2.448</v>
      </c>
      <c r="AS157" s="100">
        <f>$G157*$BJ157</f>
        <v>2.448</v>
      </c>
      <c r="AT157" s="100">
        <f>$G157*$BJ157</f>
        <v>2.448</v>
      </c>
      <c r="AU157" s="100">
        <f>$G157*$BJ157</f>
        <v>2.448</v>
      </c>
      <c r="AV157" s="100">
        <f>$G157*$BJ157</f>
        <v>2.448</v>
      </c>
      <c r="AW157" s="100">
        <f>$G157*$BJ157</f>
        <v>2.448</v>
      </c>
      <c r="AX157" s="100">
        <f>$G157*$BJ157</f>
        <v>2.448</v>
      </c>
      <c r="AY157" s="100">
        <f>$G157*$BJ157</f>
        <v>2.448</v>
      </c>
      <c r="AZ157" s="100">
        <f>$G157*$BJ157</f>
        <v>2.448</v>
      </c>
      <c r="BA157" s="116">
        <f t="shared" si="175"/>
        <v>29.376000000000001</v>
      </c>
      <c r="BB157" s="100" t="s">
        <v>176</v>
      </c>
      <c r="BC157" s="100" t="s">
        <v>176</v>
      </c>
      <c r="BD157" s="100" t="s">
        <v>176</v>
      </c>
      <c r="BE157" s="100" t="s">
        <v>176</v>
      </c>
      <c r="BF157" s="100" t="s">
        <v>176</v>
      </c>
      <c r="BG157" s="100" t="s">
        <v>176</v>
      </c>
      <c r="BH157" s="100" t="s">
        <v>176</v>
      </c>
      <c r="BI157" s="116">
        <f t="shared" si="172"/>
        <v>0</v>
      </c>
      <c r="BJ157" s="83">
        <f t="shared" si="120"/>
        <v>8.3333333333333332E-3</v>
      </c>
      <c r="BK157" s="100">
        <f t="shared" si="170"/>
        <v>293.76</v>
      </c>
      <c r="BL157" s="212"/>
    </row>
    <row r="158" spans="1:64" ht="12.75" customHeight="1" outlineLevel="1" x14ac:dyDescent="0.2">
      <c r="A158" s="9">
        <v>265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8">
        <f t="shared" si="121"/>
        <v>293.76</v>
      </c>
      <c r="H158" s="71">
        <f t="shared" si="122"/>
        <v>29.376000000000001</v>
      </c>
      <c r="I158" s="71">
        <f t="shared" si="123"/>
        <v>29.376000000000001</v>
      </c>
      <c r="J158" s="71">
        <f t="shared" si="124"/>
        <v>29.376000000000001</v>
      </c>
      <c r="K158" s="71">
        <f t="shared" si="125"/>
        <v>29.376000000000001</v>
      </c>
      <c r="L158" s="71">
        <f t="shared" si="126"/>
        <v>29.376000000000001</v>
      </c>
      <c r="M158" s="71">
        <f t="shared" si="127"/>
        <v>29.376000000000001</v>
      </c>
      <c r="N158" s="71">
        <f t="shared" si="128"/>
        <v>29.376000000000001</v>
      </c>
      <c r="O158" s="130">
        <f t="shared" si="158"/>
        <v>2.448</v>
      </c>
      <c r="P158" s="130">
        <f t="shared" si="159"/>
        <v>2.448</v>
      </c>
      <c r="Q158" s="130">
        <f t="shared" si="160"/>
        <v>2.448</v>
      </c>
      <c r="R158" s="130">
        <f t="shared" si="161"/>
        <v>2.448</v>
      </c>
      <c r="S158" s="130">
        <f t="shared" si="162"/>
        <v>2.448</v>
      </c>
      <c r="T158" s="130">
        <f t="shared" si="163"/>
        <v>2.448</v>
      </c>
      <c r="U158" s="130">
        <f t="shared" si="164"/>
        <v>2.448</v>
      </c>
      <c r="V158" s="130">
        <f t="shared" si="165"/>
        <v>2.448</v>
      </c>
      <c r="W158" s="130">
        <f t="shared" si="166"/>
        <v>2.448</v>
      </c>
      <c r="X158" s="130">
        <f t="shared" si="167"/>
        <v>2.448</v>
      </c>
      <c r="Y158" s="130">
        <f t="shared" si="168"/>
        <v>2.448</v>
      </c>
      <c r="Z158" s="130">
        <f t="shared" si="169"/>
        <v>2.448</v>
      </c>
      <c r="AA158" s="100">
        <f t="shared" si="141"/>
        <v>29.376000000000001</v>
      </c>
      <c r="AB158" s="100">
        <f>$G158*$BJ158</f>
        <v>2.448</v>
      </c>
      <c r="AC158" s="100">
        <f>$G158*$BJ158</f>
        <v>2.448</v>
      </c>
      <c r="AD158" s="100">
        <f>$G158*$BJ158</f>
        <v>2.448</v>
      </c>
      <c r="AE158" s="100">
        <f>$G158*$BJ158</f>
        <v>2.448</v>
      </c>
      <c r="AF158" s="100">
        <f>$G158*$BJ158</f>
        <v>2.448</v>
      </c>
      <c r="AG158" s="100">
        <f>$G158*$BJ158</f>
        <v>2.448</v>
      </c>
      <c r="AH158" s="100">
        <f>$G158*$BJ158</f>
        <v>2.448</v>
      </c>
      <c r="AI158" s="100">
        <f>$G158*$BJ158</f>
        <v>2.448</v>
      </c>
      <c r="AJ158" s="100">
        <f>$G158*$BJ158</f>
        <v>2.448</v>
      </c>
      <c r="AK158" s="100">
        <f>$G158*$BJ158</f>
        <v>2.448</v>
      </c>
      <c r="AL158" s="100">
        <f>$G158*$BJ158</f>
        <v>2.448</v>
      </c>
      <c r="AM158" s="100">
        <f>$G158*$BJ158</f>
        <v>2.448</v>
      </c>
      <c r="AN158" s="100">
        <f t="shared" si="118"/>
        <v>29.376000000000001</v>
      </c>
      <c r="AO158" s="100">
        <f>$G158*$BJ158</f>
        <v>2.448</v>
      </c>
      <c r="AP158" s="100">
        <f>$G158*$BJ158</f>
        <v>2.448</v>
      </c>
      <c r="AQ158" s="100">
        <f>$G158*$BJ158</f>
        <v>2.448</v>
      </c>
      <c r="AR158" s="100">
        <f>$G158*$BJ158</f>
        <v>2.448</v>
      </c>
      <c r="AS158" s="100">
        <f>$G158*$BJ158</f>
        <v>2.448</v>
      </c>
      <c r="AT158" s="100">
        <f>$G158*$BJ158</f>
        <v>2.448</v>
      </c>
      <c r="AU158" s="100">
        <f>$G158*$BJ158</f>
        <v>2.448</v>
      </c>
      <c r="AV158" s="100">
        <f>$G158*$BJ158</f>
        <v>2.448</v>
      </c>
      <c r="AW158" s="100">
        <f>$G158*$BJ158</f>
        <v>2.448</v>
      </c>
      <c r="AX158" s="100">
        <f>$G158*$BJ158</f>
        <v>2.448</v>
      </c>
      <c r="AY158" s="100">
        <f>$G158*$BJ158</f>
        <v>2.448</v>
      </c>
      <c r="AZ158" s="100">
        <f>$G158*$BJ158</f>
        <v>2.448</v>
      </c>
      <c r="BA158" s="116">
        <f t="shared" si="175"/>
        <v>29.376000000000001</v>
      </c>
      <c r="BB158" s="100" t="s">
        <v>176</v>
      </c>
      <c r="BC158" s="100" t="s">
        <v>176</v>
      </c>
      <c r="BD158" s="100" t="s">
        <v>176</v>
      </c>
      <c r="BE158" s="100" t="s">
        <v>176</v>
      </c>
      <c r="BF158" s="100" t="s">
        <v>176</v>
      </c>
      <c r="BG158" s="100" t="s">
        <v>176</v>
      </c>
      <c r="BH158" s="100" t="s">
        <v>176</v>
      </c>
      <c r="BI158" s="116">
        <f t="shared" si="172"/>
        <v>0</v>
      </c>
      <c r="BJ158" s="83">
        <f t="shared" si="120"/>
        <v>8.3333333333333332E-3</v>
      </c>
      <c r="BK158" s="100">
        <f t="shared" si="170"/>
        <v>293.76</v>
      </c>
      <c r="BL158" s="212"/>
    </row>
    <row r="159" spans="1:64" ht="12.75" customHeight="1" outlineLevel="1" x14ac:dyDescent="0.2">
      <c r="A159" s="9">
        <v>266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8">
        <f t="shared" si="121"/>
        <v>293.76</v>
      </c>
      <c r="H159" s="71">
        <f t="shared" si="122"/>
        <v>29.376000000000001</v>
      </c>
      <c r="I159" s="71">
        <f t="shared" si="123"/>
        <v>29.376000000000001</v>
      </c>
      <c r="J159" s="71">
        <f t="shared" si="124"/>
        <v>29.376000000000001</v>
      </c>
      <c r="K159" s="71">
        <f t="shared" si="125"/>
        <v>29.376000000000001</v>
      </c>
      <c r="L159" s="71">
        <f t="shared" si="126"/>
        <v>29.376000000000001</v>
      </c>
      <c r="M159" s="71">
        <f t="shared" si="127"/>
        <v>29.376000000000001</v>
      </c>
      <c r="N159" s="71">
        <f t="shared" si="128"/>
        <v>29.376000000000001</v>
      </c>
      <c r="O159" s="130">
        <f t="shared" si="158"/>
        <v>2.448</v>
      </c>
      <c r="P159" s="130">
        <f t="shared" si="159"/>
        <v>2.448</v>
      </c>
      <c r="Q159" s="130">
        <f t="shared" si="160"/>
        <v>2.448</v>
      </c>
      <c r="R159" s="130">
        <f t="shared" si="161"/>
        <v>2.448</v>
      </c>
      <c r="S159" s="130">
        <f t="shared" si="162"/>
        <v>2.448</v>
      </c>
      <c r="T159" s="130">
        <f t="shared" si="163"/>
        <v>2.448</v>
      </c>
      <c r="U159" s="130">
        <f t="shared" si="164"/>
        <v>2.448</v>
      </c>
      <c r="V159" s="130">
        <f t="shared" si="165"/>
        <v>2.448</v>
      </c>
      <c r="W159" s="130">
        <f t="shared" si="166"/>
        <v>2.448</v>
      </c>
      <c r="X159" s="130">
        <f t="shared" si="167"/>
        <v>2.448</v>
      </c>
      <c r="Y159" s="130">
        <f t="shared" si="168"/>
        <v>2.448</v>
      </c>
      <c r="Z159" s="130">
        <f t="shared" si="169"/>
        <v>2.448</v>
      </c>
      <c r="AA159" s="100">
        <f t="shared" si="141"/>
        <v>29.376000000000001</v>
      </c>
      <c r="AB159" s="100">
        <f>$G159*$BJ159</f>
        <v>2.448</v>
      </c>
      <c r="AC159" s="100">
        <f>$G159*$BJ159</f>
        <v>2.448</v>
      </c>
      <c r="AD159" s="100">
        <f>$G159*$BJ159</f>
        <v>2.448</v>
      </c>
      <c r="AE159" s="100">
        <f>$G159*$BJ159</f>
        <v>2.448</v>
      </c>
      <c r="AF159" s="100">
        <f>$G159*$BJ159</f>
        <v>2.448</v>
      </c>
      <c r="AG159" s="100">
        <f>$G159*$BJ159</f>
        <v>2.448</v>
      </c>
      <c r="AH159" s="100">
        <f>$G159*$BJ159</f>
        <v>2.448</v>
      </c>
      <c r="AI159" s="100">
        <f>$G159*$BJ159</f>
        <v>2.448</v>
      </c>
      <c r="AJ159" s="100">
        <f>$G159*$BJ159</f>
        <v>2.448</v>
      </c>
      <c r="AK159" s="100">
        <f>$G159*$BJ159</f>
        <v>2.448</v>
      </c>
      <c r="AL159" s="100">
        <f>$G159*$BJ159</f>
        <v>2.448</v>
      </c>
      <c r="AM159" s="100">
        <f>$G159*$BJ159</f>
        <v>2.448</v>
      </c>
      <c r="AN159" s="100">
        <f t="shared" si="118"/>
        <v>29.376000000000001</v>
      </c>
      <c r="AO159" s="100">
        <f>$G159*$BJ159</f>
        <v>2.448</v>
      </c>
      <c r="AP159" s="100">
        <f>$G159*$BJ159</f>
        <v>2.448</v>
      </c>
      <c r="AQ159" s="100">
        <f>$G159*$BJ159</f>
        <v>2.448</v>
      </c>
      <c r="AR159" s="100">
        <f>$G159*$BJ159</f>
        <v>2.448</v>
      </c>
      <c r="AS159" s="100">
        <f>$G159*$BJ159</f>
        <v>2.448</v>
      </c>
      <c r="AT159" s="100">
        <f>$G159*$BJ159</f>
        <v>2.448</v>
      </c>
      <c r="AU159" s="100">
        <f>$G159*$BJ159</f>
        <v>2.448</v>
      </c>
      <c r="AV159" s="100">
        <f>$G159*$BJ159</f>
        <v>2.448</v>
      </c>
      <c r="AW159" s="100">
        <f>$G159*$BJ159</f>
        <v>2.448</v>
      </c>
      <c r="AX159" s="100">
        <f>$G159*$BJ159</f>
        <v>2.448</v>
      </c>
      <c r="AY159" s="100">
        <f>$G159*$BJ159</f>
        <v>2.448</v>
      </c>
      <c r="AZ159" s="100">
        <f>$G159*$BJ159</f>
        <v>2.448</v>
      </c>
      <c r="BA159" s="116">
        <f t="shared" si="175"/>
        <v>29.376000000000001</v>
      </c>
      <c r="BB159" s="100" t="s">
        <v>176</v>
      </c>
      <c r="BC159" s="100" t="s">
        <v>176</v>
      </c>
      <c r="BD159" s="100" t="s">
        <v>176</v>
      </c>
      <c r="BE159" s="100" t="s">
        <v>176</v>
      </c>
      <c r="BF159" s="100" t="s">
        <v>176</v>
      </c>
      <c r="BG159" s="100" t="s">
        <v>176</v>
      </c>
      <c r="BH159" s="100" t="s">
        <v>176</v>
      </c>
      <c r="BI159" s="116">
        <f t="shared" si="172"/>
        <v>0</v>
      </c>
      <c r="BJ159" s="83">
        <f t="shared" si="120"/>
        <v>8.3333333333333332E-3</v>
      </c>
      <c r="BK159" s="100">
        <f t="shared" si="170"/>
        <v>293.76</v>
      </c>
      <c r="BL159" s="212"/>
    </row>
    <row r="160" spans="1:64" ht="12.75" customHeight="1" outlineLevel="1" x14ac:dyDescent="0.2">
      <c r="A160" s="9">
        <v>267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8">
        <f t="shared" si="121"/>
        <v>293.76</v>
      </c>
      <c r="H160" s="71">
        <f t="shared" si="122"/>
        <v>29.376000000000001</v>
      </c>
      <c r="I160" s="71">
        <f t="shared" si="123"/>
        <v>29.376000000000001</v>
      </c>
      <c r="J160" s="71">
        <f t="shared" si="124"/>
        <v>29.376000000000001</v>
      </c>
      <c r="K160" s="71">
        <f t="shared" si="125"/>
        <v>29.376000000000001</v>
      </c>
      <c r="L160" s="71">
        <f t="shared" si="126"/>
        <v>29.376000000000001</v>
      </c>
      <c r="M160" s="71">
        <f t="shared" si="127"/>
        <v>29.376000000000001</v>
      </c>
      <c r="N160" s="71">
        <f t="shared" si="128"/>
        <v>29.376000000000001</v>
      </c>
      <c r="O160" s="130">
        <f t="shared" si="158"/>
        <v>2.448</v>
      </c>
      <c r="P160" s="130">
        <f t="shared" si="159"/>
        <v>2.448</v>
      </c>
      <c r="Q160" s="130">
        <f t="shared" si="160"/>
        <v>2.448</v>
      </c>
      <c r="R160" s="130">
        <f t="shared" si="161"/>
        <v>2.448</v>
      </c>
      <c r="S160" s="130">
        <f t="shared" si="162"/>
        <v>2.448</v>
      </c>
      <c r="T160" s="130">
        <f t="shared" si="163"/>
        <v>2.448</v>
      </c>
      <c r="U160" s="130">
        <f t="shared" si="164"/>
        <v>2.448</v>
      </c>
      <c r="V160" s="130">
        <f t="shared" si="165"/>
        <v>2.448</v>
      </c>
      <c r="W160" s="130">
        <f t="shared" si="166"/>
        <v>2.448</v>
      </c>
      <c r="X160" s="130">
        <f t="shared" si="167"/>
        <v>2.448</v>
      </c>
      <c r="Y160" s="130">
        <f t="shared" si="168"/>
        <v>2.448</v>
      </c>
      <c r="Z160" s="130">
        <f t="shared" si="169"/>
        <v>2.448</v>
      </c>
      <c r="AA160" s="100">
        <f t="shared" si="141"/>
        <v>29.376000000000001</v>
      </c>
      <c r="AB160" s="100">
        <f>$G160*$BJ160</f>
        <v>2.448</v>
      </c>
      <c r="AC160" s="100">
        <f>$G160*$BJ160</f>
        <v>2.448</v>
      </c>
      <c r="AD160" s="100">
        <f>$G160*$BJ160</f>
        <v>2.448</v>
      </c>
      <c r="AE160" s="100">
        <f>$G160*$BJ160</f>
        <v>2.448</v>
      </c>
      <c r="AF160" s="100">
        <f>$G160*$BJ160</f>
        <v>2.448</v>
      </c>
      <c r="AG160" s="100">
        <f>$G160*$BJ160</f>
        <v>2.448</v>
      </c>
      <c r="AH160" s="100">
        <f>$G160*$BJ160</f>
        <v>2.448</v>
      </c>
      <c r="AI160" s="100">
        <f>$G160*$BJ160</f>
        <v>2.448</v>
      </c>
      <c r="AJ160" s="100">
        <f>$G160*$BJ160</f>
        <v>2.448</v>
      </c>
      <c r="AK160" s="100">
        <f>$G160*$BJ160</f>
        <v>2.448</v>
      </c>
      <c r="AL160" s="100">
        <f>$G160*$BJ160</f>
        <v>2.448</v>
      </c>
      <c r="AM160" s="100">
        <f>$G160*$BJ160</f>
        <v>2.448</v>
      </c>
      <c r="AN160" s="100">
        <f t="shared" si="118"/>
        <v>29.376000000000001</v>
      </c>
      <c r="AO160" s="100">
        <f>$G160*$BJ160</f>
        <v>2.448</v>
      </c>
      <c r="AP160" s="100">
        <f>$G160*$BJ160</f>
        <v>2.448</v>
      </c>
      <c r="AQ160" s="100">
        <f>$G160*$BJ160</f>
        <v>2.448</v>
      </c>
      <c r="AR160" s="100">
        <f>$G160*$BJ160</f>
        <v>2.448</v>
      </c>
      <c r="AS160" s="100">
        <f>$G160*$BJ160</f>
        <v>2.448</v>
      </c>
      <c r="AT160" s="100">
        <f>$G160*$BJ160</f>
        <v>2.448</v>
      </c>
      <c r="AU160" s="100">
        <f>$G160*$BJ160</f>
        <v>2.448</v>
      </c>
      <c r="AV160" s="100">
        <f>$G160*$BJ160</f>
        <v>2.448</v>
      </c>
      <c r="AW160" s="100">
        <f>$G160*$BJ160</f>
        <v>2.448</v>
      </c>
      <c r="AX160" s="100">
        <f>$G160*$BJ160</f>
        <v>2.448</v>
      </c>
      <c r="AY160" s="100">
        <f>$G160*$BJ160</f>
        <v>2.448</v>
      </c>
      <c r="AZ160" s="100">
        <f>$G160*$BJ160</f>
        <v>2.448</v>
      </c>
      <c r="BA160" s="116">
        <f t="shared" si="175"/>
        <v>29.376000000000001</v>
      </c>
      <c r="BB160" s="100" t="s">
        <v>176</v>
      </c>
      <c r="BC160" s="100" t="s">
        <v>176</v>
      </c>
      <c r="BD160" s="100" t="s">
        <v>176</v>
      </c>
      <c r="BE160" s="100" t="s">
        <v>176</v>
      </c>
      <c r="BF160" s="100" t="s">
        <v>176</v>
      </c>
      <c r="BG160" s="100" t="s">
        <v>176</v>
      </c>
      <c r="BH160" s="100" t="s">
        <v>176</v>
      </c>
      <c r="BI160" s="116">
        <f t="shared" si="172"/>
        <v>0</v>
      </c>
      <c r="BJ160" s="83">
        <f t="shared" si="120"/>
        <v>8.3333333333333332E-3</v>
      </c>
      <c r="BK160" s="100">
        <f t="shared" si="170"/>
        <v>293.76</v>
      </c>
      <c r="BL160" s="212"/>
    </row>
    <row r="161" spans="1:64" ht="12.75" customHeight="1" outlineLevel="1" x14ac:dyDescent="0.2">
      <c r="A161" s="9">
        <v>268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8">
        <f t="shared" si="121"/>
        <v>293.76</v>
      </c>
      <c r="H161" s="71">
        <f t="shared" si="122"/>
        <v>29.376000000000001</v>
      </c>
      <c r="I161" s="71">
        <f t="shared" si="123"/>
        <v>29.376000000000001</v>
      </c>
      <c r="J161" s="71">
        <f t="shared" si="124"/>
        <v>29.376000000000001</v>
      </c>
      <c r="K161" s="71">
        <f t="shared" si="125"/>
        <v>29.376000000000001</v>
      </c>
      <c r="L161" s="71">
        <f t="shared" si="126"/>
        <v>29.376000000000001</v>
      </c>
      <c r="M161" s="71">
        <f t="shared" si="127"/>
        <v>29.376000000000001</v>
      </c>
      <c r="N161" s="71">
        <f t="shared" si="128"/>
        <v>29.376000000000001</v>
      </c>
      <c r="O161" s="130">
        <f t="shared" si="158"/>
        <v>2.448</v>
      </c>
      <c r="P161" s="130">
        <f t="shared" si="159"/>
        <v>2.448</v>
      </c>
      <c r="Q161" s="130">
        <f t="shared" si="160"/>
        <v>2.448</v>
      </c>
      <c r="R161" s="130">
        <f t="shared" si="161"/>
        <v>2.448</v>
      </c>
      <c r="S161" s="130">
        <f t="shared" si="162"/>
        <v>2.448</v>
      </c>
      <c r="T161" s="130">
        <f t="shared" si="163"/>
        <v>2.448</v>
      </c>
      <c r="U161" s="130">
        <f t="shared" si="164"/>
        <v>2.448</v>
      </c>
      <c r="V161" s="130">
        <f t="shared" si="165"/>
        <v>2.448</v>
      </c>
      <c r="W161" s="130">
        <f t="shared" si="166"/>
        <v>2.448</v>
      </c>
      <c r="X161" s="130">
        <f t="shared" si="167"/>
        <v>2.448</v>
      </c>
      <c r="Y161" s="130">
        <f t="shared" si="168"/>
        <v>2.448</v>
      </c>
      <c r="Z161" s="130">
        <f t="shared" si="169"/>
        <v>2.448</v>
      </c>
      <c r="AA161" s="100">
        <f t="shared" si="141"/>
        <v>29.376000000000001</v>
      </c>
      <c r="AB161" s="100">
        <f>$G161*$BJ161</f>
        <v>2.448</v>
      </c>
      <c r="AC161" s="100">
        <f>$G161*$BJ161</f>
        <v>2.448</v>
      </c>
      <c r="AD161" s="100">
        <f>$G161*$BJ161</f>
        <v>2.448</v>
      </c>
      <c r="AE161" s="100">
        <f>$G161*$BJ161</f>
        <v>2.448</v>
      </c>
      <c r="AF161" s="100">
        <f>$G161*$BJ161</f>
        <v>2.448</v>
      </c>
      <c r="AG161" s="100">
        <f>$G161*$BJ161</f>
        <v>2.448</v>
      </c>
      <c r="AH161" s="100">
        <f>$G161*$BJ161</f>
        <v>2.448</v>
      </c>
      <c r="AI161" s="100">
        <f>$G161*$BJ161</f>
        <v>2.448</v>
      </c>
      <c r="AJ161" s="100">
        <f>$G161*$BJ161</f>
        <v>2.448</v>
      </c>
      <c r="AK161" s="100">
        <f>$G161*$BJ161</f>
        <v>2.448</v>
      </c>
      <c r="AL161" s="100">
        <f>$G161*$BJ161</f>
        <v>2.448</v>
      </c>
      <c r="AM161" s="100">
        <f>$G161*$BJ161</f>
        <v>2.448</v>
      </c>
      <c r="AN161" s="100">
        <f t="shared" si="118"/>
        <v>29.376000000000001</v>
      </c>
      <c r="AO161" s="100">
        <f>$G161*$BJ161</f>
        <v>2.448</v>
      </c>
      <c r="AP161" s="100">
        <f>$G161*$BJ161</f>
        <v>2.448</v>
      </c>
      <c r="AQ161" s="100">
        <f>$G161*$BJ161</f>
        <v>2.448</v>
      </c>
      <c r="AR161" s="100">
        <f>$G161*$BJ161</f>
        <v>2.448</v>
      </c>
      <c r="AS161" s="100">
        <f>$G161*$BJ161</f>
        <v>2.448</v>
      </c>
      <c r="AT161" s="100">
        <f>$G161*$BJ161</f>
        <v>2.448</v>
      </c>
      <c r="AU161" s="100">
        <f>$G161*$BJ161</f>
        <v>2.448</v>
      </c>
      <c r="AV161" s="100">
        <f>$G161*$BJ161</f>
        <v>2.448</v>
      </c>
      <c r="AW161" s="100">
        <f>$G161*$BJ161</f>
        <v>2.448</v>
      </c>
      <c r="AX161" s="100">
        <f>$G161*$BJ161</f>
        <v>2.448</v>
      </c>
      <c r="AY161" s="100">
        <f>$G161*$BJ161</f>
        <v>2.448</v>
      </c>
      <c r="AZ161" s="100">
        <f>$G161*$BJ161</f>
        <v>2.448</v>
      </c>
      <c r="BA161" s="116">
        <f t="shared" si="175"/>
        <v>29.376000000000001</v>
      </c>
      <c r="BB161" s="100" t="s">
        <v>176</v>
      </c>
      <c r="BC161" s="100" t="s">
        <v>176</v>
      </c>
      <c r="BD161" s="100" t="s">
        <v>176</v>
      </c>
      <c r="BE161" s="100" t="s">
        <v>176</v>
      </c>
      <c r="BF161" s="100" t="s">
        <v>176</v>
      </c>
      <c r="BG161" s="100" t="s">
        <v>176</v>
      </c>
      <c r="BH161" s="100" t="s">
        <v>176</v>
      </c>
      <c r="BI161" s="116">
        <f t="shared" si="172"/>
        <v>0</v>
      </c>
      <c r="BJ161" s="83">
        <f t="shared" si="120"/>
        <v>8.3333333333333332E-3</v>
      </c>
      <c r="BK161" s="100">
        <f t="shared" si="170"/>
        <v>293.76</v>
      </c>
      <c r="BL161" s="212"/>
    </row>
    <row r="162" spans="1:64" ht="12.75" customHeight="1" outlineLevel="1" x14ac:dyDescent="0.2">
      <c r="A162" s="9">
        <v>269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8">
        <f t="shared" si="121"/>
        <v>293.76</v>
      </c>
      <c r="H162" s="71">
        <f t="shared" si="122"/>
        <v>29.376000000000001</v>
      </c>
      <c r="I162" s="71">
        <f t="shared" si="123"/>
        <v>29.376000000000001</v>
      </c>
      <c r="J162" s="71">
        <f t="shared" si="124"/>
        <v>29.376000000000001</v>
      </c>
      <c r="K162" s="71">
        <f t="shared" si="125"/>
        <v>29.376000000000001</v>
      </c>
      <c r="L162" s="71">
        <f t="shared" si="126"/>
        <v>29.376000000000001</v>
      </c>
      <c r="M162" s="71">
        <f t="shared" si="127"/>
        <v>29.376000000000001</v>
      </c>
      <c r="N162" s="71">
        <f t="shared" si="128"/>
        <v>29.376000000000001</v>
      </c>
      <c r="O162" s="130">
        <f t="shared" ref="O162:O193" si="176">G162*BJ162</f>
        <v>2.448</v>
      </c>
      <c r="P162" s="130">
        <f t="shared" ref="P162:P193" si="177">G162*BJ162</f>
        <v>2.448</v>
      </c>
      <c r="Q162" s="130">
        <f t="shared" ref="Q162:Q193" si="178">G162*BJ162</f>
        <v>2.448</v>
      </c>
      <c r="R162" s="130">
        <f t="shared" ref="R162:R193" si="179">G162*BJ162</f>
        <v>2.448</v>
      </c>
      <c r="S162" s="130">
        <f t="shared" ref="S162:S193" si="180">G162*BJ162</f>
        <v>2.448</v>
      </c>
      <c r="T162" s="130">
        <f t="shared" ref="T162:T193" si="181">G162*BJ162</f>
        <v>2.448</v>
      </c>
      <c r="U162" s="130">
        <f t="shared" ref="U162:U193" si="182">G162*BJ162</f>
        <v>2.448</v>
      </c>
      <c r="V162" s="130">
        <f t="shared" ref="V162:V193" si="183">G162*BJ162</f>
        <v>2.448</v>
      </c>
      <c r="W162" s="130">
        <f t="shared" ref="W162:W193" si="184">G162*BJ162</f>
        <v>2.448</v>
      </c>
      <c r="X162" s="130">
        <f t="shared" ref="X162:X193" si="185">G162*BJ162</f>
        <v>2.448</v>
      </c>
      <c r="Y162" s="130">
        <f t="shared" ref="Y162:Y193" si="186">G162*BJ162</f>
        <v>2.448</v>
      </c>
      <c r="Z162" s="130">
        <f t="shared" ref="Z162:Z193" si="187">G162*BJ162</f>
        <v>2.448</v>
      </c>
      <c r="AA162" s="100">
        <f t="shared" si="141"/>
        <v>29.376000000000001</v>
      </c>
      <c r="AB162" s="100">
        <f>$G162*$BJ162</f>
        <v>2.448</v>
      </c>
      <c r="AC162" s="100">
        <f>$G162*$BJ162</f>
        <v>2.448</v>
      </c>
      <c r="AD162" s="100">
        <f>$G162*$BJ162</f>
        <v>2.448</v>
      </c>
      <c r="AE162" s="100">
        <f>$G162*$BJ162</f>
        <v>2.448</v>
      </c>
      <c r="AF162" s="100">
        <f>$G162*$BJ162</f>
        <v>2.448</v>
      </c>
      <c r="AG162" s="100">
        <f>$G162*$BJ162</f>
        <v>2.448</v>
      </c>
      <c r="AH162" s="100">
        <f>$G162*$BJ162</f>
        <v>2.448</v>
      </c>
      <c r="AI162" s="100">
        <f>$G162*$BJ162</f>
        <v>2.448</v>
      </c>
      <c r="AJ162" s="100">
        <f>$G162*$BJ162</f>
        <v>2.448</v>
      </c>
      <c r="AK162" s="100">
        <f>$G162*$BJ162</f>
        <v>2.448</v>
      </c>
      <c r="AL162" s="100">
        <f>$G162*$BJ162</f>
        <v>2.448</v>
      </c>
      <c r="AM162" s="100">
        <f>$G162*$BJ162</f>
        <v>2.448</v>
      </c>
      <c r="AN162" s="100">
        <f t="shared" si="118"/>
        <v>29.376000000000001</v>
      </c>
      <c r="AO162" s="100">
        <f>$G162*$BJ162</f>
        <v>2.448</v>
      </c>
      <c r="AP162" s="100">
        <f>$G162*$BJ162</f>
        <v>2.448</v>
      </c>
      <c r="AQ162" s="100">
        <f>$G162*$BJ162</f>
        <v>2.448</v>
      </c>
      <c r="AR162" s="100">
        <f>$G162*$BJ162</f>
        <v>2.448</v>
      </c>
      <c r="AS162" s="100">
        <f>$G162*$BJ162</f>
        <v>2.448</v>
      </c>
      <c r="AT162" s="100">
        <f>$G162*$BJ162</f>
        <v>2.448</v>
      </c>
      <c r="AU162" s="100">
        <f>$G162*$BJ162</f>
        <v>2.448</v>
      </c>
      <c r="AV162" s="100">
        <f>$G162*$BJ162</f>
        <v>2.448</v>
      </c>
      <c r="AW162" s="100">
        <f>$G162*$BJ162</f>
        <v>2.448</v>
      </c>
      <c r="AX162" s="100">
        <f>$G162*$BJ162</f>
        <v>2.448</v>
      </c>
      <c r="AY162" s="100">
        <f>$G162*$BJ162</f>
        <v>2.448</v>
      </c>
      <c r="AZ162" s="100">
        <f>$G162*$BJ162</f>
        <v>2.448</v>
      </c>
      <c r="BA162" s="116">
        <f t="shared" si="175"/>
        <v>29.376000000000001</v>
      </c>
      <c r="BB162" s="100" t="s">
        <v>176</v>
      </c>
      <c r="BC162" s="100" t="s">
        <v>176</v>
      </c>
      <c r="BD162" s="100" t="s">
        <v>176</v>
      </c>
      <c r="BE162" s="100" t="s">
        <v>176</v>
      </c>
      <c r="BF162" s="100" t="s">
        <v>176</v>
      </c>
      <c r="BG162" s="100" t="s">
        <v>176</v>
      </c>
      <c r="BH162" s="100" t="s">
        <v>176</v>
      </c>
      <c r="BI162" s="116">
        <f t="shared" si="172"/>
        <v>0</v>
      </c>
      <c r="BJ162" s="83">
        <f t="shared" si="120"/>
        <v>8.3333333333333332E-3</v>
      </c>
      <c r="BK162" s="100">
        <f t="shared" ref="BK162:BK193" si="188">+H162+I162+J162+K162+L162+M162+N162+AA162+AN162+BA162+BI162</f>
        <v>293.76</v>
      </c>
      <c r="BL162" s="212"/>
    </row>
    <row r="163" spans="1:64" ht="12.75" customHeight="1" outlineLevel="1" x14ac:dyDescent="0.2">
      <c r="A163" s="9">
        <v>270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8">
        <f t="shared" si="121"/>
        <v>293.76</v>
      </c>
      <c r="H163" s="71">
        <f t="shared" si="122"/>
        <v>29.376000000000001</v>
      </c>
      <c r="I163" s="71">
        <f t="shared" si="123"/>
        <v>29.376000000000001</v>
      </c>
      <c r="J163" s="71">
        <f t="shared" si="124"/>
        <v>29.376000000000001</v>
      </c>
      <c r="K163" s="71">
        <f t="shared" si="125"/>
        <v>29.376000000000001</v>
      </c>
      <c r="L163" s="71">
        <f t="shared" si="126"/>
        <v>29.376000000000001</v>
      </c>
      <c r="M163" s="71">
        <f t="shared" si="127"/>
        <v>29.376000000000001</v>
      </c>
      <c r="N163" s="71">
        <f t="shared" si="128"/>
        <v>29.376000000000001</v>
      </c>
      <c r="O163" s="130">
        <f t="shared" si="176"/>
        <v>2.448</v>
      </c>
      <c r="P163" s="130">
        <f t="shared" si="177"/>
        <v>2.448</v>
      </c>
      <c r="Q163" s="130">
        <f t="shared" si="178"/>
        <v>2.448</v>
      </c>
      <c r="R163" s="130">
        <f t="shared" si="179"/>
        <v>2.448</v>
      </c>
      <c r="S163" s="130">
        <f t="shared" si="180"/>
        <v>2.448</v>
      </c>
      <c r="T163" s="130">
        <f t="shared" si="181"/>
        <v>2.448</v>
      </c>
      <c r="U163" s="130">
        <f t="shared" si="182"/>
        <v>2.448</v>
      </c>
      <c r="V163" s="130">
        <f t="shared" si="183"/>
        <v>2.448</v>
      </c>
      <c r="W163" s="130">
        <f t="shared" si="184"/>
        <v>2.448</v>
      </c>
      <c r="X163" s="130">
        <f t="shared" si="185"/>
        <v>2.448</v>
      </c>
      <c r="Y163" s="130">
        <f t="shared" si="186"/>
        <v>2.448</v>
      </c>
      <c r="Z163" s="130">
        <f t="shared" si="187"/>
        <v>2.448</v>
      </c>
      <c r="AA163" s="100">
        <f t="shared" si="141"/>
        <v>29.376000000000001</v>
      </c>
      <c r="AB163" s="100">
        <f>$G163*$BJ163</f>
        <v>2.448</v>
      </c>
      <c r="AC163" s="100">
        <f>$G163*$BJ163</f>
        <v>2.448</v>
      </c>
      <c r="AD163" s="100">
        <f>$G163*$BJ163</f>
        <v>2.448</v>
      </c>
      <c r="AE163" s="100">
        <f>$G163*$BJ163</f>
        <v>2.448</v>
      </c>
      <c r="AF163" s="100">
        <f>$G163*$BJ163</f>
        <v>2.448</v>
      </c>
      <c r="AG163" s="100">
        <f>$G163*$BJ163</f>
        <v>2.448</v>
      </c>
      <c r="AH163" s="100">
        <f>$G163*$BJ163</f>
        <v>2.448</v>
      </c>
      <c r="AI163" s="100">
        <f>$G163*$BJ163</f>
        <v>2.448</v>
      </c>
      <c r="AJ163" s="100">
        <f>$G163*$BJ163</f>
        <v>2.448</v>
      </c>
      <c r="AK163" s="100">
        <f>$G163*$BJ163</f>
        <v>2.448</v>
      </c>
      <c r="AL163" s="100">
        <f>$G163*$BJ163</f>
        <v>2.448</v>
      </c>
      <c r="AM163" s="100">
        <f>$G163*$BJ163</f>
        <v>2.448</v>
      </c>
      <c r="AN163" s="100">
        <f t="shared" si="118"/>
        <v>29.376000000000001</v>
      </c>
      <c r="AO163" s="100">
        <f>$G163*$BJ163</f>
        <v>2.448</v>
      </c>
      <c r="AP163" s="100">
        <f>$G163*$BJ163</f>
        <v>2.448</v>
      </c>
      <c r="AQ163" s="100">
        <f>$G163*$BJ163</f>
        <v>2.448</v>
      </c>
      <c r="AR163" s="100">
        <f>$G163*$BJ163</f>
        <v>2.448</v>
      </c>
      <c r="AS163" s="100">
        <f>$G163*$BJ163</f>
        <v>2.448</v>
      </c>
      <c r="AT163" s="100">
        <f>$G163*$BJ163</f>
        <v>2.448</v>
      </c>
      <c r="AU163" s="100">
        <f>$G163*$BJ163</f>
        <v>2.448</v>
      </c>
      <c r="AV163" s="100">
        <f>$G163*$BJ163</f>
        <v>2.448</v>
      </c>
      <c r="AW163" s="100">
        <f>$G163*$BJ163</f>
        <v>2.448</v>
      </c>
      <c r="AX163" s="100">
        <f>$G163*$BJ163</f>
        <v>2.448</v>
      </c>
      <c r="AY163" s="100">
        <f>$G163*$BJ163</f>
        <v>2.448</v>
      </c>
      <c r="AZ163" s="100">
        <f>$G163*$BJ163</f>
        <v>2.448</v>
      </c>
      <c r="BA163" s="116">
        <f t="shared" si="175"/>
        <v>29.376000000000001</v>
      </c>
      <c r="BB163" s="100" t="s">
        <v>176</v>
      </c>
      <c r="BC163" s="100" t="s">
        <v>176</v>
      </c>
      <c r="BD163" s="100" t="s">
        <v>176</v>
      </c>
      <c r="BE163" s="100" t="s">
        <v>176</v>
      </c>
      <c r="BF163" s="100" t="s">
        <v>176</v>
      </c>
      <c r="BG163" s="100" t="s">
        <v>176</v>
      </c>
      <c r="BH163" s="100" t="s">
        <v>176</v>
      </c>
      <c r="BI163" s="116">
        <f t="shared" si="172"/>
        <v>0</v>
      </c>
      <c r="BJ163" s="83">
        <f t="shared" si="120"/>
        <v>8.3333333333333332E-3</v>
      </c>
      <c r="BK163" s="100">
        <f t="shared" si="188"/>
        <v>293.76</v>
      </c>
      <c r="BL163" s="212"/>
    </row>
    <row r="164" spans="1:64" ht="12.75" customHeight="1" outlineLevel="1" x14ac:dyDescent="0.2">
      <c r="A164" s="9">
        <v>271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8">
        <f t="shared" si="121"/>
        <v>293.76</v>
      </c>
      <c r="H164" s="71">
        <f t="shared" si="122"/>
        <v>29.376000000000001</v>
      </c>
      <c r="I164" s="71">
        <f t="shared" si="123"/>
        <v>29.376000000000001</v>
      </c>
      <c r="J164" s="71">
        <f t="shared" si="124"/>
        <v>29.376000000000001</v>
      </c>
      <c r="K164" s="71">
        <f t="shared" si="125"/>
        <v>29.376000000000001</v>
      </c>
      <c r="L164" s="71">
        <f t="shared" si="126"/>
        <v>29.376000000000001</v>
      </c>
      <c r="M164" s="71">
        <f t="shared" si="127"/>
        <v>29.376000000000001</v>
      </c>
      <c r="N164" s="71">
        <f t="shared" si="128"/>
        <v>29.376000000000001</v>
      </c>
      <c r="O164" s="130">
        <f t="shared" si="176"/>
        <v>2.448</v>
      </c>
      <c r="P164" s="130">
        <f t="shared" si="177"/>
        <v>2.448</v>
      </c>
      <c r="Q164" s="130">
        <f t="shared" si="178"/>
        <v>2.448</v>
      </c>
      <c r="R164" s="130">
        <f t="shared" si="179"/>
        <v>2.448</v>
      </c>
      <c r="S164" s="130">
        <f t="shared" si="180"/>
        <v>2.448</v>
      </c>
      <c r="T164" s="130">
        <f t="shared" si="181"/>
        <v>2.448</v>
      </c>
      <c r="U164" s="130">
        <f t="shared" si="182"/>
        <v>2.448</v>
      </c>
      <c r="V164" s="130">
        <f t="shared" si="183"/>
        <v>2.448</v>
      </c>
      <c r="W164" s="130">
        <f t="shared" si="184"/>
        <v>2.448</v>
      </c>
      <c r="X164" s="130">
        <f t="shared" si="185"/>
        <v>2.448</v>
      </c>
      <c r="Y164" s="130">
        <f t="shared" si="186"/>
        <v>2.448</v>
      </c>
      <c r="Z164" s="130">
        <f t="shared" si="187"/>
        <v>2.448</v>
      </c>
      <c r="AA164" s="100">
        <f t="shared" si="141"/>
        <v>29.376000000000001</v>
      </c>
      <c r="AB164" s="100">
        <f>$G164*$BJ164</f>
        <v>2.448</v>
      </c>
      <c r="AC164" s="100">
        <f>$G164*$BJ164</f>
        <v>2.448</v>
      </c>
      <c r="AD164" s="100">
        <f>$G164*$BJ164</f>
        <v>2.448</v>
      </c>
      <c r="AE164" s="100">
        <f>$G164*$BJ164</f>
        <v>2.448</v>
      </c>
      <c r="AF164" s="100">
        <f>$G164*$BJ164</f>
        <v>2.448</v>
      </c>
      <c r="AG164" s="100">
        <f>$G164*$BJ164</f>
        <v>2.448</v>
      </c>
      <c r="AH164" s="100">
        <f>$G164*$BJ164</f>
        <v>2.448</v>
      </c>
      <c r="AI164" s="100">
        <f>$G164*$BJ164</f>
        <v>2.448</v>
      </c>
      <c r="AJ164" s="100">
        <f>$G164*$BJ164</f>
        <v>2.448</v>
      </c>
      <c r="AK164" s="100">
        <f>$G164*$BJ164</f>
        <v>2.448</v>
      </c>
      <c r="AL164" s="100">
        <f>$G164*$BJ164</f>
        <v>2.448</v>
      </c>
      <c r="AM164" s="100">
        <f>$G164*$BJ164</f>
        <v>2.448</v>
      </c>
      <c r="AN164" s="100">
        <f t="shared" si="118"/>
        <v>29.376000000000001</v>
      </c>
      <c r="AO164" s="100">
        <f>$G164*$BJ164</f>
        <v>2.448</v>
      </c>
      <c r="AP164" s="100">
        <f>$G164*$BJ164</f>
        <v>2.448</v>
      </c>
      <c r="AQ164" s="100">
        <f>$G164*$BJ164</f>
        <v>2.448</v>
      </c>
      <c r="AR164" s="100">
        <f>$G164*$BJ164</f>
        <v>2.448</v>
      </c>
      <c r="AS164" s="100">
        <f>$G164*$BJ164</f>
        <v>2.448</v>
      </c>
      <c r="AT164" s="100">
        <f>$G164*$BJ164</f>
        <v>2.448</v>
      </c>
      <c r="AU164" s="100">
        <f>$G164*$BJ164</f>
        <v>2.448</v>
      </c>
      <c r="AV164" s="100">
        <f>$G164*$BJ164</f>
        <v>2.448</v>
      </c>
      <c r="AW164" s="100">
        <f>$G164*$BJ164</f>
        <v>2.448</v>
      </c>
      <c r="AX164" s="100">
        <f>$G164*$BJ164</f>
        <v>2.448</v>
      </c>
      <c r="AY164" s="100">
        <f>$G164*$BJ164</f>
        <v>2.448</v>
      </c>
      <c r="AZ164" s="100">
        <f>$G164*$BJ164</f>
        <v>2.448</v>
      </c>
      <c r="BA164" s="116">
        <f t="shared" si="175"/>
        <v>29.376000000000001</v>
      </c>
      <c r="BB164" s="100" t="s">
        <v>176</v>
      </c>
      <c r="BC164" s="100" t="s">
        <v>176</v>
      </c>
      <c r="BD164" s="100" t="s">
        <v>176</v>
      </c>
      <c r="BE164" s="100" t="s">
        <v>176</v>
      </c>
      <c r="BF164" s="100" t="s">
        <v>176</v>
      </c>
      <c r="BG164" s="100" t="s">
        <v>176</v>
      </c>
      <c r="BH164" s="100" t="s">
        <v>176</v>
      </c>
      <c r="BI164" s="116">
        <f t="shared" si="172"/>
        <v>0</v>
      </c>
      <c r="BJ164" s="83">
        <f t="shared" si="120"/>
        <v>8.3333333333333332E-3</v>
      </c>
      <c r="BK164" s="100">
        <f t="shared" si="188"/>
        <v>293.76</v>
      </c>
      <c r="BL164" s="212"/>
    </row>
    <row r="165" spans="1:64" ht="12.75" customHeight="1" outlineLevel="1" x14ac:dyDescent="0.2">
      <c r="A165" s="9">
        <v>272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8">
        <f t="shared" si="121"/>
        <v>293.76</v>
      </c>
      <c r="H165" s="71">
        <f t="shared" si="122"/>
        <v>29.376000000000001</v>
      </c>
      <c r="I165" s="71">
        <f t="shared" si="123"/>
        <v>29.376000000000001</v>
      </c>
      <c r="J165" s="71">
        <f t="shared" si="124"/>
        <v>29.376000000000001</v>
      </c>
      <c r="K165" s="71">
        <f t="shared" si="125"/>
        <v>29.376000000000001</v>
      </c>
      <c r="L165" s="71">
        <f t="shared" si="126"/>
        <v>29.376000000000001</v>
      </c>
      <c r="M165" s="71">
        <f t="shared" si="127"/>
        <v>29.376000000000001</v>
      </c>
      <c r="N165" s="71">
        <f t="shared" si="128"/>
        <v>29.376000000000001</v>
      </c>
      <c r="O165" s="130">
        <f t="shared" si="176"/>
        <v>2.448</v>
      </c>
      <c r="P165" s="130">
        <f t="shared" si="177"/>
        <v>2.448</v>
      </c>
      <c r="Q165" s="130">
        <f t="shared" si="178"/>
        <v>2.448</v>
      </c>
      <c r="R165" s="130">
        <f t="shared" si="179"/>
        <v>2.448</v>
      </c>
      <c r="S165" s="130">
        <f t="shared" si="180"/>
        <v>2.448</v>
      </c>
      <c r="T165" s="130">
        <f t="shared" si="181"/>
        <v>2.448</v>
      </c>
      <c r="U165" s="130">
        <f t="shared" si="182"/>
        <v>2.448</v>
      </c>
      <c r="V165" s="130">
        <f t="shared" si="183"/>
        <v>2.448</v>
      </c>
      <c r="W165" s="130">
        <f t="shared" si="184"/>
        <v>2.448</v>
      </c>
      <c r="X165" s="130">
        <f t="shared" si="185"/>
        <v>2.448</v>
      </c>
      <c r="Y165" s="130">
        <f t="shared" si="186"/>
        <v>2.448</v>
      </c>
      <c r="Z165" s="130">
        <f t="shared" si="187"/>
        <v>2.448</v>
      </c>
      <c r="AA165" s="100">
        <f t="shared" si="141"/>
        <v>29.376000000000001</v>
      </c>
      <c r="AB165" s="100">
        <f>$G165*$BJ165</f>
        <v>2.448</v>
      </c>
      <c r="AC165" s="100">
        <f>$G165*$BJ165</f>
        <v>2.448</v>
      </c>
      <c r="AD165" s="100">
        <f>$G165*$BJ165</f>
        <v>2.448</v>
      </c>
      <c r="AE165" s="100">
        <f>$G165*$BJ165</f>
        <v>2.448</v>
      </c>
      <c r="AF165" s="100">
        <f>$G165*$BJ165</f>
        <v>2.448</v>
      </c>
      <c r="AG165" s="100">
        <f>$G165*$BJ165</f>
        <v>2.448</v>
      </c>
      <c r="AH165" s="100">
        <f>$G165*$BJ165</f>
        <v>2.448</v>
      </c>
      <c r="AI165" s="100">
        <f>$G165*$BJ165</f>
        <v>2.448</v>
      </c>
      <c r="AJ165" s="100">
        <f>$G165*$BJ165</f>
        <v>2.448</v>
      </c>
      <c r="AK165" s="100">
        <f>$G165*$BJ165</f>
        <v>2.448</v>
      </c>
      <c r="AL165" s="100">
        <f>$G165*$BJ165</f>
        <v>2.448</v>
      </c>
      <c r="AM165" s="100">
        <f>$G165*$BJ165</f>
        <v>2.448</v>
      </c>
      <c r="AN165" s="100">
        <f t="shared" si="118"/>
        <v>29.376000000000001</v>
      </c>
      <c r="AO165" s="100">
        <f>$G165*$BJ165</f>
        <v>2.448</v>
      </c>
      <c r="AP165" s="100">
        <f>$G165*$BJ165</f>
        <v>2.448</v>
      </c>
      <c r="AQ165" s="100">
        <f>$G165*$BJ165</f>
        <v>2.448</v>
      </c>
      <c r="AR165" s="100">
        <f>$G165*$BJ165</f>
        <v>2.448</v>
      </c>
      <c r="AS165" s="100">
        <f>$G165*$BJ165</f>
        <v>2.448</v>
      </c>
      <c r="AT165" s="100">
        <f>$G165*$BJ165</f>
        <v>2.448</v>
      </c>
      <c r="AU165" s="100">
        <f>$G165*$BJ165</f>
        <v>2.448</v>
      </c>
      <c r="AV165" s="100">
        <f>$G165*$BJ165</f>
        <v>2.448</v>
      </c>
      <c r="AW165" s="100">
        <f>$G165*$BJ165</f>
        <v>2.448</v>
      </c>
      <c r="AX165" s="100">
        <f>$G165*$BJ165</f>
        <v>2.448</v>
      </c>
      <c r="AY165" s="100">
        <f>$G165*$BJ165</f>
        <v>2.448</v>
      </c>
      <c r="AZ165" s="100">
        <f>$G165*$BJ165</f>
        <v>2.448</v>
      </c>
      <c r="BA165" s="116">
        <f t="shared" si="175"/>
        <v>29.376000000000001</v>
      </c>
      <c r="BB165" s="100" t="s">
        <v>176</v>
      </c>
      <c r="BC165" s="100" t="s">
        <v>176</v>
      </c>
      <c r="BD165" s="100" t="s">
        <v>176</v>
      </c>
      <c r="BE165" s="100" t="s">
        <v>176</v>
      </c>
      <c r="BF165" s="100" t="s">
        <v>176</v>
      </c>
      <c r="BG165" s="100" t="s">
        <v>176</v>
      </c>
      <c r="BH165" s="100" t="s">
        <v>176</v>
      </c>
      <c r="BI165" s="116">
        <f t="shared" si="172"/>
        <v>0</v>
      </c>
      <c r="BJ165" s="83">
        <f t="shared" si="120"/>
        <v>8.3333333333333332E-3</v>
      </c>
      <c r="BK165" s="100">
        <f t="shared" si="188"/>
        <v>293.76</v>
      </c>
      <c r="BL165" s="212"/>
    </row>
    <row r="166" spans="1:64" ht="12.75" customHeight="1" outlineLevel="1" x14ac:dyDescent="0.2">
      <c r="A166" s="9">
        <v>273</v>
      </c>
      <c r="B166" s="10" t="s">
        <v>98</v>
      </c>
      <c r="C166" s="11">
        <v>96</v>
      </c>
      <c r="D166" s="12">
        <v>39899</v>
      </c>
      <c r="E166" s="129">
        <v>544</v>
      </c>
      <c r="F166" s="102">
        <v>326.39999999999998</v>
      </c>
      <c r="G166" s="208">
        <f t="shared" si="121"/>
        <v>293.76</v>
      </c>
      <c r="H166" s="71">
        <f t="shared" si="122"/>
        <v>29.376000000000001</v>
      </c>
      <c r="I166" s="71">
        <f t="shared" si="123"/>
        <v>29.376000000000001</v>
      </c>
      <c r="J166" s="71">
        <f t="shared" si="124"/>
        <v>29.376000000000001</v>
      </c>
      <c r="K166" s="71">
        <f t="shared" si="125"/>
        <v>29.376000000000001</v>
      </c>
      <c r="L166" s="71">
        <f t="shared" si="126"/>
        <v>29.376000000000001</v>
      </c>
      <c r="M166" s="71">
        <f t="shared" si="127"/>
        <v>29.376000000000001</v>
      </c>
      <c r="N166" s="71">
        <f t="shared" si="128"/>
        <v>29.376000000000001</v>
      </c>
      <c r="O166" s="130">
        <f t="shared" si="176"/>
        <v>2.448</v>
      </c>
      <c r="P166" s="130">
        <f t="shared" si="177"/>
        <v>2.448</v>
      </c>
      <c r="Q166" s="130">
        <f t="shared" si="178"/>
        <v>2.448</v>
      </c>
      <c r="R166" s="130">
        <f t="shared" si="179"/>
        <v>2.448</v>
      </c>
      <c r="S166" s="130">
        <f t="shared" si="180"/>
        <v>2.448</v>
      </c>
      <c r="T166" s="130">
        <f t="shared" si="181"/>
        <v>2.448</v>
      </c>
      <c r="U166" s="130">
        <f t="shared" si="182"/>
        <v>2.448</v>
      </c>
      <c r="V166" s="130">
        <f t="shared" si="183"/>
        <v>2.448</v>
      </c>
      <c r="W166" s="130">
        <f t="shared" si="184"/>
        <v>2.448</v>
      </c>
      <c r="X166" s="130">
        <f t="shared" si="185"/>
        <v>2.448</v>
      </c>
      <c r="Y166" s="130">
        <f t="shared" si="186"/>
        <v>2.448</v>
      </c>
      <c r="Z166" s="130">
        <f t="shared" si="187"/>
        <v>2.448</v>
      </c>
      <c r="AA166" s="100">
        <f t="shared" si="141"/>
        <v>29.376000000000001</v>
      </c>
      <c r="AB166" s="100">
        <f>$G166*$BJ166</f>
        <v>2.448</v>
      </c>
      <c r="AC166" s="100">
        <f>$G166*$BJ166</f>
        <v>2.448</v>
      </c>
      <c r="AD166" s="100">
        <f>$G166*$BJ166</f>
        <v>2.448</v>
      </c>
      <c r="AE166" s="100">
        <f>$G166*$BJ166</f>
        <v>2.448</v>
      </c>
      <c r="AF166" s="100">
        <f>$G166*$BJ166</f>
        <v>2.448</v>
      </c>
      <c r="AG166" s="100">
        <f>$G166*$BJ166</f>
        <v>2.448</v>
      </c>
      <c r="AH166" s="100">
        <f>$G166*$BJ166</f>
        <v>2.448</v>
      </c>
      <c r="AI166" s="100">
        <f>$G166*$BJ166</f>
        <v>2.448</v>
      </c>
      <c r="AJ166" s="100">
        <f>$G166*$BJ166</f>
        <v>2.448</v>
      </c>
      <c r="AK166" s="100">
        <f>$G166*$BJ166</f>
        <v>2.448</v>
      </c>
      <c r="AL166" s="100">
        <f>$G166*$BJ166</f>
        <v>2.448</v>
      </c>
      <c r="AM166" s="100">
        <f>$G166*$BJ166</f>
        <v>2.448</v>
      </c>
      <c r="AN166" s="100">
        <f t="shared" si="118"/>
        <v>29.376000000000001</v>
      </c>
      <c r="AO166" s="100">
        <f>$G166*$BJ166</f>
        <v>2.448</v>
      </c>
      <c r="AP166" s="100">
        <f>$G166*$BJ166</f>
        <v>2.448</v>
      </c>
      <c r="AQ166" s="100">
        <f>$G166*$BJ166</f>
        <v>2.448</v>
      </c>
      <c r="AR166" s="100">
        <f>$G166*$BJ166</f>
        <v>2.448</v>
      </c>
      <c r="AS166" s="100">
        <f>$G166*$BJ166</f>
        <v>2.448</v>
      </c>
      <c r="AT166" s="100">
        <f>$G166*$BJ166</f>
        <v>2.448</v>
      </c>
      <c r="AU166" s="100">
        <f>$G166*$BJ166</f>
        <v>2.448</v>
      </c>
      <c r="AV166" s="100">
        <f>$G166*$BJ166</f>
        <v>2.448</v>
      </c>
      <c r="AW166" s="100">
        <f>$G166*$BJ166</f>
        <v>2.448</v>
      </c>
      <c r="AX166" s="100">
        <f>$G166*$BJ166</f>
        <v>2.448</v>
      </c>
      <c r="AY166" s="100">
        <f>$G166*$BJ166</f>
        <v>2.448</v>
      </c>
      <c r="AZ166" s="100">
        <f>$G166*$BJ166</f>
        <v>2.448</v>
      </c>
      <c r="BA166" s="116">
        <f>SUM(AO166:AZ166)</f>
        <v>29.376000000000001</v>
      </c>
      <c r="BB166" s="100" t="s">
        <v>176</v>
      </c>
      <c r="BC166" s="100" t="s">
        <v>176</v>
      </c>
      <c r="BD166" s="100" t="s">
        <v>176</v>
      </c>
      <c r="BE166" s="100" t="s">
        <v>176</v>
      </c>
      <c r="BF166" s="100" t="s">
        <v>176</v>
      </c>
      <c r="BG166" s="100" t="s">
        <v>176</v>
      </c>
      <c r="BH166" s="100" t="s">
        <v>176</v>
      </c>
      <c r="BI166" s="116">
        <f t="shared" si="172"/>
        <v>0</v>
      </c>
      <c r="BJ166" s="83">
        <f t="shared" si="120"/>
        <v>8.3333333333333332E-3</v>
      </c>
      <c r="BK166" s="100">
        <f t="shared" si="188"/>
        <v>293.76</v>
      </c>
      <c r="BL166" s="212"/>
    </row>
    <row r="167" spans="1:64" ht="12.75" customHeight="1" outlineLevel="1" x14ac:dyDescent="0.2">
      <c r="A167" s="9">
        <v>274</v>
      </c>
      <c r="B167" s="10" t="s">
        <v>98</v>
      </c>
      <c r="C167" s="11">
        <v>96</v>
      </c>
      <c r="D167" s="12">
        <v>39899</v>
      </c>
      <c r="E167" s="129">
        <v>544</v>
      </c>
      <c r="F167" s="102">
        <v>326.39999999999998</v>
      </c>
      <c r="G167" s="208">
        <f t="shared" si="121"/>
        <v>293.76</v>
      </c>
      <c r="H167" s="71">
        <f t="shared" si="122"/>
        <v>29.376000000000001</v>
      </c>
      <c r="I167" s="71">
        <f t="shared" si="123"/>
        <v>29.376000000000001</v>
      </c>
      <c r="J167" s="71">
        <f t="shared" si="124"/>
        <v>29.376000000000001</v>
      </c>
      <c r="K167" s="71">
        <f t="shared" si="125"/>
        <v>29.376000000000001</v>
      </c>
      <c r="L167" s="71">
        <f t="shared" si="126"/>
        <v>29.376000000000001</v>
      </c>
      <c r="M167" s="71">
        <f t="shared" si="127"/>
        <v>29.376000000000001</v>
      </c>
      <c r="N167" s="71">
        <f t="shared" si="128"/>
        <v>29.376000000000001</v>
      </c>
      <c r="O167" s="130">
        <f t="shared" si="176"/>
        <v>2.448</v>
      </c>
      <c r="P167" s="130">
        <f t="shared" si="177"/>
        <v>2.448</v>
      </c>
      <c r="Q167" s="130">
        <f t="shared" si="178"/>
        <v>2.448</v>
      </c>
      <c r="R167" s="130">
        <f t="shared" si="179"/>
        <v>2.448</v>
      </c>
      <c r="S167" s="130">
        <f t="shared" si="180"/>
        <v>2.448</v>
      </c>
      <c r="T167" s="130">
        <f t="shared" si="181"/>
        <v>2.448</v>
      </c>
      <c r="U167" s="130">
        <f t="shared" si="182"/>
        <v>2.448</v>
      </c>
      <c r="V167" s="130">
        <f t="shared" si="183"/>
        <v>2.448</v>
      </c>
      <c r="W167" s="130">
        <f t="shared" si="184"/>
        <v>2.448</v>
      </c>
      <c r="X167" s="130">
        <f t="shared" si="185"/>
        <v>2.448</v>
      </c>
      <c r="Y167" s="130">
        <f t="shared" si="186"/>
        <v>2.448</v>
      </c>
      <c r="Z167" s="130">
        <f t="shared" si="187"/>
        <v>2.448</v>
      </c>
      <c r="AA167" s="100">
        <f t="shared" si="141"/>
        <v>29.376000000000001</v>
      </c>
      <c r="AB167" s="100">
        <f>$G167*$BJ167</f>
        <v>2.448</v>
      </c>
      <c r="AC167" s="100">
        <f>$G167*$BJ167</f>
        <v>2.448</v>
      </c>
      <c r="AD167" s="100">
        <f>$G167*$BJ167</f>
        <v>2.448</v>
      </c>
      <c r="AE167" s="100">
        <f>$G167*$BJ167</f>
        <v>2.448</v>
      </c>
      <c r="AF167" s="100">
        <f>$G167*$BJ167</f>
        <v>2.448</v>
      </c>
      <c r="AG167" s="100">
        <f>$G167*$BJ167</f>
        <v>2.448</v>
      </c>
      <c r="AH167" s="100">
        <f>$G167*$BJ167</f>
        <v>2.448</v>
      </c>
      <c r="AI167" s="100">
        <f>$G167*$BJ167</f>
        <v>2.448</v>
      </c>
      <c r="AJ167" s="100">
        <f>$G167*$BJ167</f>
        <v>2.448</v>
      </c>
      <c r="AK167" s="100">
        <f>$G167*$BJ167</f>
        <v>2.448</v>
      </c>
      <c r="AL167" s="100">
        <f>$G167*$BJ167</f>
        <v>2.448</v>
      </c>
      <c r="AM167" s="100">
        <f>$G167*$BJ167</f>
        <v>2.448</v>
      </c>
      <c r="AN167" s="100">
        <f t="shared" si="118"/>
        <v>29.376000000000001</v>
      </c>
      <c r="AO167" s="100">
        <f>$G167*$BJ167</f>
        <v>2.448</v>
      </c>
      <c r="AP167" s="100">
        <f>$G167*$BJ167</f>
        <v>2.448</v>
      </c>
      <c r="AQ167" s="100">
        <f>$G167*$BJ167</f>
        <v>2.448</v>
      </c>
      <c r="AR167" s="100">
        <f>$G167*$BJ167</f>
        <v>2.448</v>
      </c>
      <c r="AS167" s="100">
        <f>$G167*$BJ167</f>
        <v>2.448</v>
      </c>
      <c r="AT167" s="100">
        <f>$G167*$BJ167</f>
        <v>2.448</v>
      </c>
      <c r="AU167" s="100">
        <f>$G167*$BJ167</f>
        <v>2.448</v>
      </c>
      <c r="AV167" s="100">
        <f>$G167*$BJ167</f>
        <v>2.448</v>
      </c>
      <c r="AW167" s="100">
        <f>$G167*$BJ167</f>
        <v>2.448</v>
      </c>
      <c r="AX167" s="100">
        <f>$G167*$BJ167</f>
        <v>2.448</v>
      </c>
      <c r="AY167" s="100">
        <f>$G167*$BJ167</f>
        <v>2.448</v>
      </c>
      <c r="AZ167" s="100">
        <f>$G167*$BJ167</f>
        <v>2.448</v>
      </c>
      <c r="BA167" s="116">
        <f t="shared" ref="BA167:BA174" si="189">SUM(AO167:AZ167)</f>
        <v>29.376000000000001</v>
      </c>
      <c r="BB167" s="100" t="s">
        <v>176</v>
      </c>
      <c r="BC167" s="100" t="s">
        <v>176</v>
      </c>
      <c r="BD167" s="100" t="s">
        <v>176</v>
      </c>
      <c r="BE167" s="100" t="s">
        <v>176</v>
      </c>
      <c r="BF167" s="100" t="s">
        <v>176</v>
      </c>
      <c r="BG167" s="100" t="s">
        <v>176</v>
      </c>
      <c r="BH167" s="100" t="s">
        <v>176</v>
      </c>
      <c r="BI167" s="116">
        <f t="shared" si="172"/>
        <v>0</v>
      </c>
      <c r="BJ167" s="83">
        <f t="shared" si="120"/>
        <v>8.3333333333333332E-3</v>
      </c>
      <c r="BK167" s="100">
        <f t="shared" si="188"/>
        <v>293.76</v>
      </c>
      <c r="BL167" s="212"/>
    </row>
    <row r="168" spans="1:64" ht="12.75" customHeight="1" outlineLevel="1" x14ac:dyDescent="0.2">
      <c r="A168" s="9">
        <v>275</v>
      </c>
      <c r="B168" s="10" t="s">
        <v>98</v>
      </c>
      <c r="C168" s="11">
        <v>96</v>
      </c>
      <c r="D168" s="12">
        <v>39899</v>
      </c>
      <c r="E168" s="129">
        <v>544</v>
      </c>
      <c r="F168" s="102">
        <v>326.39999999999998</v>
      </c>
      <c r="G168" s="208">
        <f t="shared" si="121"/>
        <v>293.76</v>
      </c>
      <c r="H168" s="71">
        <f t="shared" si="122"/>
        <v>29.376000000000001</v>
      </c>
      <c r="I168" s="71">
        <f t="shared" si="123"/>
        <v>29.376000000000001</v>
      </c>
      <c r="J168" s="71">
        <f t="shared" si="124"/>
        <v>29.376000000000001</v>
      </c>
      <c r="K168" s="71">
        <f t="shared" si="125"/>
        <v>29.376000000000001</v>
      </c>
      <c r="L168" s="71">
        <f t="shared" si="126"/>
        <v>29.376000000000001</v>
      </c>
      <c r="M168" s="71">
        <f t="shared" si="127"/>
        <v>29.376000000000001</v>
      </c>
      <c r="N168" s="71">
        <f t="shared" si="128"/>
        <v>29.376000000000001</v>
      </c>
      <c r="O168" s="130">
        <f t="shared" si="176"/>
        <v>2.448</v>
      </c>
      <c r="P168" s="130">
        <f t="shared" si="177"/>
        <v>2.448</v>
      </c>
      <c r="Q168" s="130">
        <f t="shared" si="178"/>
        <v>2.448</v>
      </c>
      <c r="R168" s="130">
        <f t="shared" si="179"/>
        <v>2.448</v>
      </c>
      <c r="S168" s="130">
        <f t="shared" si="180"/>
        <v>2.448</v>
      </c>
      <c r="T168" s="130">
        <f t="shared" si="181"/>
        <v>2.448</v>
      </c>
      <c r="U168" s="130">
        <f t="shared" si="182"/>
        <v>2.448</v>
      </c>
      <c r="V168" s="130">
        <f t="shared" si="183"/>
        <v>2.448</v>
      </c>
      <c r="W168" s="130">
        <f t="shared" si="184"/>
        <v>2.448</v>
      </c>
      <c r="X168" s="130">
        <f t="shared" si="185"/>
        <v>2.448</v>
      </c>
      <c r="Y168" s="130">
        <f t="shared" si="186"/>
        <v>2.448</v>
      </c>
      <c r="Z168" s="130">
        <f t="shared" si="187"/>
        <v>2.448</v>
      </c>
      <c r="AA168" s="100">
        <f t="shared" si="141"/>
        <v>29.376000000000001</v>
      </c>
      <c r="AB168" s="100">
        <f>$G168*$BJ168</f>
        <v>2.448</v>
      </c>
      <c r="AC168" s="100">
        <f>$G168*$BJ168</f>
        <v>2.448</v>
      </c>
      <c r="AD168" s="100">
        <f>$G168*$BJ168</f>
        <v>2.448</v>
      </c>
      <c r="AE168" s="100">
        <f>$G168*$BJ168</f>
        <v>2.448</v>
      </c>
      <c r="AF168" s="100">
        <f>$G168*$BJ168</f>
        <v>2.448</v>
      </c>
      <c r="AG168" s="100">
        <f>$G168*$BJ168</f>
        <v>2.448</v>
      </c>
      <c r="AH168" s="100">
        <f>$G168*$BJ168</f>
        <v>2.448</v>
      </c>
      <c r="AI168" s="100">
        <f>$G168*$BJ168</f>
        <v>2.448</v>
      </c>
      <c r="AJ168" s="100">
        <f>$G168*$BJ168</f>
        <v>2.448</v>
      </c>
      <c r="AK168" s="100">
        <f>$G168*$BJ168</f>
        <v>2.448</v>
      </c>
      <c r="AL168" s="100">
        <f>$G168*$BJ168</f>
        <v>2.448</v>
      </c>
      <c r="AM168" s="100">
        <f>$G168*$BJ168</f>
        <v>2.448</v>
      </c>
      <c r="AN168" s="100">
        <f t="shared" si="118"/>
        <v>29.376000000000001</v>
      </c>
      <c r="AO168" s="100">
        <f>$G168*$BJ168</f>
        <v>2.448</v>
      </c>
      <c r="AP168" s="100">
        <f>$G168*$BJ168</f>
        <v>2.448</v>
      </c>
      <c r="AQ168" s="100">
        <f>$G168*$BJ168</f>
        <v>2.448</v>
      </c>
      <c r="AR168" s="100">
        <f>$G168*$BJ168</f>
        <v>2.448</v>
      </c>
      <c r="AS168" s="100">
        <f>$G168*$BJ168</f>
        <v>2.448</v>
      </c>
      <c r="AT168" s="100">
        <f>$G168*$BJ168</f>
        <v>2.448</v>
      </c>
      <c r="AU168" s="100">
        <f>$G168*$BJ168</f>
        <v>2.448</v>
      </c>
      <c r="AV168" s="100">
        <f>$G168*$BJ168</f>
        <v>2.448</v>
      </c>
      <c r="AW168" s="100">
        <f>$G168*$BJ168</f>
        <v>2.448</v>
      </c>
      <c r="AX168" s="100">
        <f>$G168*$BJ168</f>
        <v>2.448</v>
      </c>
      <c r="AY168" s="100">
        <f>$G168*$BJ168</f>
        <v>2.448</v>
      </c>
      <c r="AZ168" s="100">
        <f>$G168*$BJ168</f>
        <v>2.448</v>
      </c>
      <c r="BA168" s="116">
        <f t="shared" si="189"/>
        <v>29.376000000000001</v>
      </c>
      <c r="BB168" s="100" t="s">
        <v>176</v>
      </c>
      <c r="BC168" s="100" t="s">
        <v>176</v>
      </c>
      <c r="BD168" s="100" t="s">
        <v>176</v>
      </c>
      <c r="BE168" s="100" t="s">
        <v>176</v>
      </c>
      <c r="BF168" s="100" t="s">
        <v>176</v>
      </c>
      <c r="BG168" s="100" t="s">
        <v>176</v>
      </c>
      <c r="BH168" s="100" t="s">
        <v>176</v>
      </c>
      <c r="BI168" s="116">
        <f t="shared" si="172"/>
        <v>0</v>
      </c>
      <c r="BJ168" s="83">
        <f t="shared" si="120"/>
        <v>8.3333333333333332E-3</v>
      </c>
      <c r="BK168" s="100">
        <f t="shared" si="188"/>
        <v>293.76</v>
      </c>
      <c r="BL168" s="212"/>
    </row>
    <row r="169" spans="1:64" ht="12.75" customHeight="1" outlineLevel="1" x14ac:dyDescent="0.2">
      <c r="A169" s="9">
        <v>276</v>
      </c>
      <c r="B169" s="10" t="s">
        <v>99</v>
      </c>
      <c r="C169" s="11">
        <v>96</v>
      </c>
      <c r="D169" s="12">
        <v>39899</v>
      </c>
      <c r="E169" s="129">
        <v>399</v>
      </c>
      <c r="F169" s="102">
        <v>239.39999999999998</v>
      </c>
      <c r="G169" s="208">
        <f t="shared" si="121"/>
        <v>215.45999999999998</v>
      </c>
      <c r="H169" s="71">
        <f t="shared" si="122"/>
        <v>21.545999999999999</v>
      </c>
      <c r="I169" s="71">
        <f t="shared" si="123"/>
        <v>21.545999999999999</v>
      </c>
      <c r="J169" s="71">
        <f t="shared" si="124"/>
        <v>21.545999999999999</v>
      </c>
      <c r="K169" s="71">
        <f t="shared" si="125"/>
        <v>21.545999999999999</v>
      </c>
      <c r="L169" s="71">
        <f t="shared" si="126"/>
        <v>21.545999999999999</v>
      </c>
      <c r="M169" s="71">
        <f t="shared" si="127"/>
        <v>21.545999999999999</v>
      </c>
      <c r="N169" s="71">
        <f t="shared" si="128"/>
        <v>21.545999999999999</v>
      </c>
      <c r="O169" s="130">
        <f t="shared" si="176"/>
        <v>1.7954999999999999</v>
      </c>
      <c r="P169" s="130">
        <f t="shared" si="177"/>
        <v>1.7954999999999999</v>
      </c>
      <c r="Q169" s="130">
        <f t="shared" si="178"/>
        <v>1.7954999999999999</v>
      </c>
      <c r="R169" s="130">
        <f t="shared" si="179"/>
        <v>1.7954999999999999</v>
      </c>
      <c r="S169" s="130">
        <f t="shared" si="180"/>
        <v>1.7954999999999999</v>
      </c>
      <c r="T169" s="130">
        <f t="shared" si="181"/>
        <v>1.7954999999999999</v>
      </c>
      <c r="U169" s="130">
        <f t="shared" si="182"/>
        <v>1.7954999999999999</v>
      </c>
      <c r="V169" s="130">
        <f t="shared" si="183"/>
        <v>1.7954999999999999</v>
      </c>
      <c r="W169" s="130">
        <f t="shared" si="184"/>
        <v>1.7954999999999999</v>
      </c>
      <c r="X169" s="130">
        <f t="shared" si="185"/>
        <v>1.7954999999999999</v>
      </c>
      <c r="Y169" s="130">
        <f t="shared" si="186"/>
        <v>1.7954999999999999</v>
      </c>
      <c r="Z169" s="130">
        <f t="shared" si="187"/>
        <v>1.7954999999999999</v>
      </c>
      <c r="AA169" s="100">
        <f t="shared" si="141"/>
        <v>21.546000000000003</v>
      </c>
      <c r="AB169" s="100">
        <f>$G169*$BJ169</f>
        <v>1.7954999999999999</v>
      </c>
      <c r="AC169" s="100">
        <f>$G169*$BJ169</f>
        <v>1.7954999999999999</v>
      </c>
      <c r="AD169" s="100">
        <f>$G169*$BJ169</f>
        <v>1.7954999999999999</v>
      </c>
      <c r="AE169" s="100">
        <f>$G169*$BJ169</f>
        <v>1.7954999999999999</v>
      </c>
      <c r="AF169" s="100">
        <f>$G169*$BJ169</f>
        <v>1.7954999999999999</v>
      </c>
      <c r="AG169" s="100">
        <f>$G169*$BJ169</f>
        <v>1.7954999999999999</v>
      </c>
      <c r="AH169" s="100">
        <f>$G169*$BJ169</f>
        <v>1.7954999999999999</v>
      </c>
      <c r="AI169" s="100">
        <f>$G169*$BJ169</f>
        <v>1.7954999999999999</v>
      </c>
      <c r="AJ169" s="100">
        <f>$G169*$BJ169</f>
        <v>1.7954999999999999</v>
      </c>
      <c r="AK169" s="100">
        <f>$G169*$BJ169</f>
        <v>1.7954999999999999</v>
      </c>
      <c r="AL169" s="100">
        <f>$G169*$BJ169</f>
        <v>1.7954999999999999</v>
      </c>
      <c r="AM169" s="100">
        <f>$G169*$BJ169</f>
        <v>1.7954999999999999</v>
      </c>
      <c r="AN169" s="100">
        <f t="shared" si="118"/>
        <v>21.546000000000003</v>
      </c>
      <c r="AO169" s="100">
        <f>$G169*$BJ169</f>
        <v>1.7954999999999999</v>
      </c>
      <c r="AP169" s="100">
        <f>$G169*$BJ169</f>
        <v>1.7954999999999999</v>
      </c>
      <c r="AQ169" s="100">
        <f>$G169*$BJ169</f>
        <v>1.7954999999999999</v>
      </c>
      <c r="AR169" s="100">
        <f>$G169*$BJ169</f>
        <v>1.7954999999999999</v>
      </c>
      <c r="AS169" s="100">
        <f>$G169*$BJ169</f>
        <v>1.7954999999999999</v>
      </c>
      <c r="AT169" s="100">
        <f>$G169*$BJ169</f>
        <v>1.7954999999999999</v>
      </c>
      <c r="AU169" s="100">
        <f>$G169*$BJ169</f>
        <v>1.7954999999999999</v>
      </c>
      <c r="AV169" s="100">
        <f>$G169*$BJ169</f>
        <v>1.7954999999999999</v>
      </c>
      <c r="AW169" s="100">
        <f>$G169*$BJ169</f>
        <v>1.7954999999999999</v>
      </c>
      <c r="AX169" s="100">
        <f>$G169*$BJ169</f>
        <v>1.7954999999999999</v>
      </c>
      <c r="AY169" s="100">
        <f>$G169*$BJ169</f>
        <v>1.7954999999999999</v>
      </c>
      <c r="AZ169" s="100">
        <f>$G169*$BJ169</f>
        <v>1.7954999999999999</v>
      </c>
      <c r="BA169" s="116">
        <f t="shared" si="189"/>
        <v>21.546000000000003</v>
      </c>
      <c r="BB169" s="100" t="s">
        <v>176</v>
      </c>
      <c r="BC169" s="100" t="s">
        <v>176</v>
      </c>
      <c r="BD169" s="100" t="s">
        <v>176</v>
      </c>
      <c r="BE169" s="100" t="s">
        <v>176</v>
      </c>
      <c r="BF169" s="100" t="s">
        <v>176</v>
      </c>
      <c r="BG169" s="100" t="s">
        <v>176</v>
      </c>
      <c r="BH169" s="100" t="s">
        <v>176</v>
      </c>
      <c r="BI169" s="116">
        <f t="shared" si="172"/>
        <v>0</v>
      </c>
      <c r="BJ169" s="83">
        <f t="shared" si="120"/>
        <v>8.3333333333333332E-3</v>
      </c>
      <c r="BK169" s="100">
        <f t="shared" si="188"/>
        <v>215.45999999999995</v>
      </c>
      <c r="BL169" s="212"/>
    </row>
    <row r="170" spans="1:64" ht="12.75" customHeight="1" outlineLevel="1" x14ac:dyDescent="0.2">
      <c r="A170" s="9">
        <v>278</v>
      </c>
      <c r="B170" s="10" t="s">
        <v>99</v>
      </c>
      <c r="C170" s="11">
        <v>96</v>
      </c>
      <c r="D170" s="12">
        <v>39899</v>
      </c>
      <c r="E170" s="129">
        <v>399</v>
      </c>
      <c r="F170" s="102">
        <v>239.39999999999998</v>
      </c>
      <c r="G170" s="208">
        <f t="shared" si="121"/>
        <v>215.45999999999998</v>
      </c>
      <c r="H170" s="71">
        <f t="shared" si="122"/>
        <v>21.545999999999999</v>
      </c>
      <c r="I170" s="71">
        <f t="shared" si="123"/>
        <v>21.545999999999999</v>
      </c>
      <c r="J170" s="71">
        <f t="shared" si="124"/>
        <v>21.545999999999999</v>
      </c>
      <c r="K170" s="71">
        <f t="shared" si="125"/>
        <v>21.545999999999999</v>
      </c>
      <c r="L170" s="71">
        <f t="shared" si="126"/>
        <v>21.545999999999999</v>
      </c>
      <c r="M170" s="71">
        <f t="shared" si="127"/>
        <v>21.545999999999999</v>
      </c>
      <c r="N170" s="71">
        <f t="shared" si="128"/>
        <v>21.545999999999999</v>
      </c>
      <c r="O170" s="130">
        <f t="shared" si="176"/>
        <v>1.7954999999999999</v>
      </c>
      <c r="P170" s="130">
        <f t="shared" si="177"/>
        <v>1.7954999999999999</v>
      </c>
      <c r="Q170" s="130">
        <f t="shared" si="178"/>
        <v>1.7954999999999999</v>
      </c>
      <c r="R170" s="130">
        <f t="shared" si="179"/>
        <v>1.7954999999999999</v>
      </c>
      <c r="S170" s="130">
        <f t="shared" si="180"/>
        <v>1.7954999999999999</v>
      </c>
      <c r="T170" s="130">
        <f t="shared" si="181"/>
        <v>1.7954999999999999</v>
      </c>
      <c r="U170" s="130">
        <f t="shared" si="182"/>
        <v>1.7954999999999999</v>
      </c>
      <c r="V170" s="130">
        <f t="shared" si="183"/>
        <v>1.7954999999999999</v>
      </c>
      <c r="W170" s="130">
        <f t="shared" si="184"/>
        <v>1.7954999999999999</v>
      </c>
      <c r="X170" s="130">
        <f t="shared" si="185"/>
        <v>1.7954999999999999</v>
      </c>
      <c r="Y170" s="130">
        <f t="shared" si="186"/>
        <v>1.7954999999999999</v>
      </c>
      <c r="Z170" s="130">
        <f t="shared" si="187"/>
        <v>1.7954999999999999</v>
      </c>
      <c r="AA170" s="100">
        <f t="shared" si="141"/>
        <v>21.546000000000003</v>
      </c>
      <c r="AB170" s="100">
        <f>$G170*$BJ170</f>
        <v>1.7954999999999999</v>
      </c>
      <c r="AC170" s="100">
        <f>$G170*$BJ170</f>
        <v>1.7954999999999999</v>
      </c>
      <c r="AD170" s="100">
        <f>$G170*$BJ170</f>
        <v>1.7954999999999999</v>
      </c>
      <c r="AE170" s="100">
        <f>$G170*$BJ170</f>
        <v>1.7954999999999999</v>
      </c>
      <c r="AF170" s="100">
        <f>$G170*$BJ170</f>
        <v>1.7954999999999999</v>
      </c>
      <c r="AG170" s="100">
        <f>$G170*$BJ170</f>
        <v>1.7954999999999999</v>
      </c>
      <c r="AH170" s="100">
        <f>$G170*$BJ170</f>
        <v>1.7954999999999999</v>
      </c>
      <c r="AI170" s="100">
        <f>$G170*$BJ170</f>
        <v>1.7954999999999999</v>
      </c>
      <c r="AJ170" s="100">
        <f>$G170*$BJ170</f>
        <v>1.7954999999999999</v>
      </c>
      <c r="AK170" s="100">
        <f>$G170*$BJ170</f>
        <v>1.7954999999999999</v>
      </c>
      <c r="AL170" s="100">
        <f>$G170*$BJ170</f>
        <v>1.7954999999999999</v>
      </c>
      <c r="AM170" s="100">
        <f>$G170*$BJ170</f>
        <v>1.7954999999999999</v>
      </c>
      <c r="AN170" s="100">
        <f t="shared" si="118"/>
        <v>21.546000000000003</v>
      </c>
      <c r="AO170" s="100">
        <f>$G170*$BJ170</f>
        <v>1.7954999999999999</v>
      </c>
      <c r="AP170" s="100">
        <f>$G170*$BJ170</f>
        <v>1.7954999999999999</v>
      </c>
      <c r="AQ170" s="100">
        <f>$G170*$BJ170</f>
        <v>1.7954999999999999</v>
      </c>
      <c r="AR170" s="100">
        <f>$G170*$BJ170</f>
        <v>1.7954999999999999</v>
      </c>
      <c r="AS170" s="100">
        <f>$G170*$BJ170</f>
        <v>1.7954999999999999</v>
      </c>
      <c r="AT170" s="100">
        <f>$G170*$BJ170</f>
        <v>1.7954999999999999</v>
      </c>
      <c r="AU170" s="100">
        <f>$G170*$BJ170</f>
        <v>1.7954999999999999</v>
      </c>
      <c r="AV170" s="100">
        <f>$G170*$BJ170</f>
        <v>1.7954999999999999</v>
      </c>
      <c r="AW170" s="100">
        <f>$G170*$BJ170</f>
        <v>1.7954999999999999</v>
      </c>
      <c r="AX170" s="100">
        <f>$G170*$BJ170</f>
        <v>1.7954999999999999</v>
      </c>
      <c r="AY170" s="100">
        <f>$G170*$BJ170</f>
        <v>1.7954999999999999</v>
      </c>
      <c r="AZ170" s="100">
        <f>$G170*$BJ170</f>
        <v>1.7954999999999999</v>
      </c>
      <c r="BA170" s="116">
        <f t="shared" si="189"/>
        <v>21.546000000000003</v>
      </c>
      <c r="BB170" s="100" t="s">
        <v>176</v>
      </c>
      <c r="BC170" s="100" t="s">
        <v>176</v>
      </c>
      <c r="BD170" s="100" t="s">
        <v>176</v>
      </c>
      <c r="BE170" s="100" t="s">
        <v>176</v>
      </c>
      <c r="BF170" s="100" t="s">
        <v>176</v>
      </c>
      <c r="BG170" s="100" t="s">
        <v>176</v>
      </c>
      <c r="BH170" s="100" t="s">
        <v>176</v>
      </c>
      <c r="BI170" s="116">
        <f t="shared" si="172"/>
        <v>0</v>
      </c>
      <c r="BJ170" s="83">
        <f t="shared" si="120"/>
        <v>8.3333333333333332E-3</v>
      </c>
      <c r="BK170" s="100">
        <f t="shared" si="188"/>
        <v>215.45999999999995</v>
      </c>
      <c r="BL170" s="212"/>
    </row>
    <row r="171" spans="1:64" ht="12.75" customHeight="1" outlineLevel="1" x14ac:dyDescent="0.2">
      <c r="A171" s="9">
        <v>281</v>
      </c>
      <c r="B171" s="10" t="s">
        <v>100</v>
      </c>
      <c r="C171" s="11">
        <v>96</v>
      </c>
      <c r="D171" s="12">
        <v>39899</v>
      </c>
      <c r="E171" s="129">
        <v>266</v>
      </c>
      <c r="F171" s="102">
        <v>159.6</v>
      </c>
      <c r="G171" s="208">
        <f t="shared" si="121"/>
        <v>143.63999999999999</v>
      </c>
      <c r="H171" s="71">
        <f t="shared" si="122"/>
        <v>14.363999999999999</v>
      </c>
      <c r="I171" s="71">
        <f t="shared" si="123"/>
        <v>14.363999999999999</v>
      </c>
      <c r="J171" s="71">
        <f t="shared" si="124"/>
        <v>14.363999999999999</v>
      </c>
      <c r="K171" s="71">
        <f t="shared" si="125"/>
        <v>14.363999999999999</v>
      </c>
      <c r="L171" s="71">
        <f t="shared" si="126"/>
        <v>14.363999999999999</v>
      </c>
      <c r="M171" s="71">
        <f t="shared" si="127"/>
        <v>14.363999999999999</v>
      </c>
      <c r="N171" s="71">
        <f t="shared" si="128"/>
        <v>14.363999999999999</v>
      </c>
      <c r="O171" s="130">
        <f t="shared" si="176"/>
        <v>1.1969999999999998</v>
      </c>
      <c r="P171" s="130">
        <f t="shared" si="177"/>
        <v>1.1969999999999998</v>
      </c>
      <c r="Q171" s="130">
        <f t="shared" si="178"/>
        <v>1.1969999999999998</v>
      </c>
      <c r="R171" s="130">
        <f t="shared" si="179"/>
        <v>1.1969999999999998</v>
      </c>
      <c r="S171" s="130">
        <f t="shared" si="180"/>
        <v>1.1969999999999998</v>
      </c>
      <c r="T171" s="130">
        <f t="shared" si="181"/>
        <v>1.1969999999999998</v>
      </c>
      <c r="U171" s="130">
        <f t="shared" si="182"/>
        <v>1.1969999999999998</v>
      </c>
      <c r="V171" s="130">
        <f t="shared" si="183"/>
        <v>1.1969999999999998</v>
      </c>
      <c r="W171" s="130">
        <f t="shared" si="184"/>
        <v>1.1969999999999998</v>
      </c>
      <c r="X171" s="130">
        <f t="shared" si="185"/>
        <v>1.1969999999999998</v>
      </c>
      <c r="Y171" s="130">
        <f t="shared" si="186"/>
        <v>1.1969999999999998</v>
      </c>
      <c r="Z171" s="130">
        <f t="shared" si="187"/>
        <v>1.1969999999999998</v>
      </c>
      <c r="AA171" s="100">
        <f t="shared" si="141"/>
        <v>14.363999999999995</v>
      </c>
      <c r="AB171" s="100">
        <f>$G171*$BJ171</f>
        <v>1.1969999999999998</v>
      </c>
      <c r="AC171" s="100">
        <f>$G171*$BJ171</f>
        <v>1.1969999999999998</v>
      </c>
      <c r="AD171" s="100">
        <f>$G171*$BJ171</f>
        <v>1.1969999999999998</v>
      </c>
      <c r="AE171" s="100">
        <f>$G171*$BJ171</f>
        <v>1.1969999999999998</v>
      </c>
      <c r="AF171" s="100">
        <f>$G171*$BJ171</f>
        <v>1.1969999999999998</v>
      </c>
      <c r="AG171" s="100">
        <f>$G171*$BJ171</f>
        <v>1.1969999999999998</v>
      </c>
      <c r="AH171" s="100">
        <f>$G171*$BJ171</f>
        <v>1.1969999999999998</v>
      </c>
      <c r="AI171" s="100">
        <f>$G171*$BJ171</f>
        <v>1.1969999999999998</v>
      </c>
      <c r="AJ171" s="100">
        <f>$G171*$BJ171</f>
        <v>1.1969999999999998</v>
      </c>
      <c r="AK171" s="100">
        <f>$G171*$BJ171</f>
        <v>1.1969999999999998</v>
      </c>
      <c r="AL171" s="100">
        <f>$G171*$BJ171</f>
        <v>1.1969999999999998</v>
      </c>
      <c r="AM171" s="100">
        <f>$G171*$BJ171</f>
        <v>1.1969999999999998</v>
      </c>
      <c r="AN171" s="100">
        <f t="shared" si="118"/>
        <v>14.363999999999995</v>
      </c>
      <c r="AO171" s="100">
        <f>$G171*$BJ171</f>
        <v>1.1969999999999998</v>
      </c>
      <c r="AP171" s="100">
        <f>$G171*$BJ171</f>
        <v>1.1969999999999998</v>
      </c>
      <c r="AQ171" s="100">
        <f>$G171*$BJ171</f>
        <v>1.1969999999999998</v>
      </c>
      <c r="AR171" s="100">
        <f>$G171*$BJ171</f>
        <v>1.1969999999999998</v>
      </c>
      <c r="AS171" s="100">
        <f>$G171*$BJ171</f>
        <v>1.1969999999999998</v>
      </c>
      <c r="AT171" s="100">
        <f>$G171*$BJ171</f>
        <v>1.1969999999999998</v>
      </c>
      <c r="AU171" s="100">
        <f>$G171*$BJ171</f>
        <v>1.1969999999999998</v>
      </c>
      <c r="AV171" s="100">
        <f>$G171*$BJ171</f>
        <v>1.1969999999999998</v>
      </c>
      <c r="AW171" s="100">
        <f>$G171*$BJ171</f>
        <v>1.1969999999999998</v>
      </c>
      <c r="AX171" s="100">
        <f>$G171*$BJ171</f>
        <v>1.1969999999999998</v>
      </c>
      <c r="AY171" s="100">
        <f>$G171*$BJ171</f>
        <v>1.1969999999999998</v>
      </c>
      <c r="AZ171" s="100">
        <f>$G171*$BJ171</f>
        <v>1.1969999999999998</v>
      </c>
      <c r="BA171" s="116">
        <f t="shared" si="189"/>
        <v>14.363999999999995</v>
      </c>
      <c r="BB171" s="100" t="s">
        <v>176</v>
      </c>
      <c r="BC171" s="100" t="s">
        <v>176</v>
      </c>
      <c r="BD171" s="100" t="s">
        <v>176</v>
      </c>
      <c r="BE171" s="100" t="s">
        <v>176</v>
      </c>
      <c r="BF171" s="100" t="s">
        <v>176</v>
      </c>
      <c r="BG171" s="100" t="s">
        <v>176</v>
      </c>
      <c r="BH171" s="100" t="s">
        <v>176</v>
      </c>
      <c r="BI171" s="116">
        <f t="shared" si="172"/>
        <v>0</v>
      </c>
      <c r="BJ171" s="83">
        <f t="shared" si="120"/>
        <v>8.3333333333333332E-3</v>
      </c>
      <c r="BK171" s="100">
        <f t="shared" si="188"/>
        <v>143.63999999999999</v>
      </c>
      <c r="BL171" s="212"/>
    </row>
    <row r="172" spans="1:64" ht="12.75" customHeight="1" outlineLevel="1" x14ac:dyDescent="0.2">
      <c r="A172" s="9">
        <v>282</v>
      </c>
      <c r="B172" s="10" t="s">
        <v>100</v>
      </c>
      <c r="C172" s="11">
        <v>96</v>
      </c>
      <c r="D172" s="12">
        <v>39899</v>
      </c>
      <c r="E172" s="129">
        <v>266</v>
      </c>
      <c r="F172" s="102">
        <v>159.6</v>
      </c>
      <c r="G172" s="208">
        <f t="shared" si="121"/>
        <v>143.63999999999999</v>
      </c>
      <c r="H172" s="71">
        <f t="shared" si="122"/>
        <v>14.363999999999999</v>
      </c>
      <c r="I172" s="71">
        <f t="shared" si="123"/>
        <v>14.363999999999999</v>
      </c>
      <c r="J172" s="71">
        <f t="shared" si="124"/>
        <v>14.363999999999999</v>
      </c>
      <c r="K172" s="71">
        <f t="shared" si="125"/>
        <v>14.363999999999999</v>
      </c>
      <c r="L172" s="71">
        <f t="shared" si="126"/>
        <v>14.363999999999999</v>
      </c>
      <c r="M172" s="71">
        <f t="shared" si="127"/>
        <v>14.363999999999999</v>
      </c>
      <c r="N172" s="71">
        <f t="shared" si="128"/>
        <v>14.363999999999999</v>
      </c>
      <c r="O172" s="130">
        <f t="shared" si="176"/>
        <v>1.1969999999999998</v>
      </c>
      <c r="P172" s="130">
        <f t="shared" si="177"/>
        <v>1.1969999999999998</v>
      </c>
      <c r="Q172" s="130">
        <f t="shared" si="178"/>
        <v>1.1969999999999998</v>
      </c>
      <c r="R172" s="130">
        <f t="shared" si="179"/>
        <v>1.1969999999999998</v>
      </c>
      <c r="S172" s="130">
        <f t="shared" si="180"/>
        <v>1.1969999999999998</v>
      </c>
      <c r="T172" s="130">
        <f t="shared" si="181"/>
        <v>1.1969999999999998</v>
      </c>
      <c r="U172" s="130">
        <f t="shared" si="182"/>
        <v>1.1969999999999998</v>
      </c>
      <c r="V172" s="130">
        <f t="shared" si="183"/>
        <v>1.1969999999999998</v>
      </c>
      <c r="W172" s="130">
        <f t="shared" si="184"/>
        <v>1.1969999999999998</v>
      </c>
      <c r="X172" s="130">
        <f t="shared" si="185"/>
        <v>1.1969999999999998</v>
      </c>
      <c r="Y172" s="130">
        <f t="shared" si="186"/>
        <v>1.1969999999999998</v>
      </c>
      <c r="Z172" s="130">
        <f t="shared" si="187"/>
        <v>1.1969999999999998</v>
      </c>
      <c r="AA172" s="100">
        <f t="shared" si="141"/>
        <v>14.363999999999995</v>
      </c>
      <c r="AB172" s="100">
        <f>$G172*$BJ172</f>
        <v>1.1969999999999998</v>
      </c>
      <c r="AC172" s="100">
        <f>$G172*$BJ172</f>
        <v>1.1969999999999998</v>
      </c>
      <c r="AD172" s="100">
        <f>$G172*$BJ172</f>
        <v>1.1969999999999998</v>
      </c>
      <c r="AE172" s="100">
        <f>$G172*$BJ172</f>
        <v>1.1969999999999998</v>
      </c>
      <c r="AF172" s="100">
        <f>$G172*$BJ172</f>
        <v>1.1969999999999998</v>
      </c>
      <c r="AG172" s="100">
        <f>$G172*$BJ172</f>
        <v>1.1969999999999998</v>
      </c>
      <c r="AH172" s="100">
        <f>$G172*$BJ172</f>
        <v>1.1969999999999998</v>
      </c>
      <c r="AI172" s="100">
        <f>$G172*$BJ172</f>
        <v>1.1969999999999998</v>
      </c>
      <c r="AJ172" s="100">
        <f>$G172*$BJ172</f>
        <v>1.1969999999999998</v>
      </c>
      <c r="AK172" s="100">
        <f>$G172*$BJ172</f>
        <v>1.1969999999999998</v>
      </c>
      <c r="AL172" s="100">
        <f>$G172*$BJ172</f>
        <v>1.1969999999999998</v>
      </c>
      <c r="AM172" s="100">
        <f>$G172*$BJ172</f>
        <v>1.1969999999999998</v>
      </c>
      <c r="AN172" s="100">
        <f t="shared" si="118"/>
        <v>14.363999999999995</v>
      </c>
      <c r="AO172" s="100">
        <f>$G172*$BJ172</f>
        <v>1.1969999999999998</v>
      </c>
      <c r="AP172" s="100">
        <f>$G172*$BJ172</f>
        <v>1.1969999999999998</v>
      </c>
      <c r="AQ172" s="100">
        <f>$G172*$BJ172</f>
        <v>1.1969999999999998</v>
      </c>
      <c r="AR172" s="100">
        <f>$G172*$BJ172</f>
        <v>1.1969999999999998</v>
      </c>
      <c r="AS172" s="100">
        <f>$G172*$BJ172</f>
        <v>1.1969999999999998</v>
      </c>
      <c r="AT172" s="100">
        <f>$G172*$BJ172</f>
        <v>1.1969999999999998</v>
      </c>
      <c r="AU172" s="100">
        <f>$G172*$BJ172</f>
        <v>1.1969999999999998</v>
      </c>
      <c r="AV172" s="100">
        <f>$G172*$BJ172</f>
        <v>1.1969999999999998</v>
      </c>
      <c r="AW172" s="100">
        <f>$G172*$BJ172</f>
        <v>1.1969999999999998</v>
      </c>
      <c r="AX172" s="100">
        <f>$G172*$BJ172</f>
        <v>1.1969999999999998</v>
      </c>
      <c r="AY172" s="100">
        <f>$G172*$BJ172</f>
        <v>1.1969999999999998</v>
      </c>
      <c r="AZ172" s="100">
        <f>$G172*$BJ172</f>
        <v>1.1969999999999998</v>
      </c>
      <c r="BA172" s="116">
        <f t="shared" si="189"/>
        <v>14.363999999999995</v>
      </c>
      <c r="BB172" s="100" t="s">
        <v>176</v>
      </c>
      <c r="BC172" s="100" t="s">
        <v>176</v>
      </c>
      <c r="BD172" s="100" t="s">
        <v>176</v>
      </c>
      <c r="BE172" s="100" t="s">
        <v>176</v>
      </c>
      <c r="BF172" s="100" t="s">
        <v>176</v>
      </c>
      <c r="BG172" s="100" t="s">
        <v>176</v>
      </c>
      <c r="BH172" s="100" t="s">
        <v>176</v>
      </c>
      <c r="BI172" s="116">
        <f t="shared" si="172"/>
        <v>0</v>
      </c>
      <c r="BJ172" s="83">
        <f t="shared" si="120"/>
        <v>8.3333333333333332E-3</v>
      </c>
      <c r="BK172" s="100">
        <f t="shared" si="188"/>
        <v>143.63999999999999</v>
      </c>
      <c r="BL172" s="212"/>
    </row>
    <row r="173" spans="1:64" ht="12.75" customHeight="1" outlineLevel="1" x14ac:dyDescent="0.2">
      <c r="A173" s="9">
        <v>283</v>
      </c>
      <c r="B173" s="10" t="s">
        <v>100</v>
      </c>
      <c r="C173" s="11">
        <v>96</v>
      </c>
      <c r="D173" s="12">
        <v>39899</v>
      </c>
      <c r="E173" s="129">
        <v>266</v>
      </c>
      <c r="F173" s="102">
        <v>159.6</v>
      </c>
      <c r="G173" s="208">
        <f t="shared" si="121"/>
        <v>143.63999999999999</v>
      </c>
      <c r="H173" s="71">
        <f t="shared" si="122"/>
        <v>14.363999999999999</v>
      </c>
      <c r="I173" s="71">
        <f t="shared" si="123"/>
        <v>14.363999999999999</v>
      </c>
      <c r="J173" s="71">
        <f t="shared" si="124"/>
        <v>14.363999999999999</v>
      </c>
      <c r="K173" s="71">
        <f t="shared" si="125"/>
        <v>14.363999999999999</v>
      </c>
      <c r="L173" s="71">
        <f t="shared" si="126"/>
        <v>14.363999999999999</v>
      </c>
      <c r="M173" s="71">
        <f t="shared" si="127"/>
        <v>14.363999999999999</v>
      </c>
      <c r="N173" s="71">
        <f t="shared" si="128"/>
        <v>14.363999999999999</v>
      </c>
      <c r="O173" s="130">
        <f t="shared" si="176"/>
        <v>1.1969999999999998</v>
      </c>
      <c r="P173" s="130">
        <f t="shared" si="177"/>
        <v>1.1969999999999998</v>
      </c>
      <c r="Q173" s="130">
        <f t="shared" si="178"/>
        <v>1.1969999999999998</v>
      </c>
      <c r="R173" s="130">
        <f t="shared" si="179"/>
        <v>1.1969999999999998</v>
      </c>
      <c r="S173" s="130">
        <f t="shared" si="180"/>
        <v>1.1969999999999998</v>
      </c>
      <c r="T173" s="130">
        <f t="shared" si="181"/>
        <v>1.1969999999999998</v>
      </c>
      <c r="U173" s="130">
        <f t="shared" si="182"/>
        <v>1.1969999999999998</v>
      </c>
      <c r="V173" s="130">
        <f t="shared" si="183"/>
        <v>1.1969999999999998</v>
      </c>
      <c r="W173" s="130">
        <f t="shared" si="184"/>
        <v>1.1969999999999998</v>
      </c>
      <c r="X173" s="130">
        <f t="shared" si="185"/>
        <v>1.1969999999999998</v>
      </c>
      <c r="Y173" s="130">
        <f t="shared" si="186"/>
        <v>1.1969999999999998</v>
      </c>
      <c r="Z173" s="130">
        <f t="shared" si="187"/>
        <v>1.1969999999999998</v>
      </c>
      <c r="AA173" s="100">
        <f t="shared" si="141"/>
        <v>14.363999999999995</v>
      </c>
      <c r="AB173" s="100">
        <f>$G173*$BJ173</f>
        <v>1.1969999999999998</v>
      </c>
      <c r="AC173" s="100">
        <f>$G173*$BJ173</f>
        <v>1.1969999999999998</v>
      </c>
      <c r="AD173" s="100">
        <f>$G173*$BJ173</f>
        <v>1.1969999999999998</v>
      </c>
      <c r="AE173" s="100">
        <f>$G173*$BJ173</f>
        <v>1.1969999999999998</v>
      </c>
      <c r="AF173" s="100">
        <f>$G173*$BJ173</f>
        <v>1.1969999999999998</v>
      </c>
      <c r="AG173" s="100">
        <f>$G173*$BJ173</f>
        <v>1.1969999999999998</v>
      </c>
      <c r="AH173" s="100">
        <f>$G173*$BJ173</f>
        <v>1.1969999999999998</v>
      </c>
      <c r="AI173" s="100">
        <f>$G173*$BJ173</f>
        <v>1.1969999999999998</v>
      </c>
      <c r="AJ173" s="100">
        <f>$G173*$BJ173</f>
        <v>1.1969999999999998</v>
      </c>
      <c r="AK173" s="100">
        <f>$G173*$BJ173</f>
        <v>1.1969999999999998</v>
      </c>
      <c r="AL173" s="100">
        <f>$G173*$BJ173</f>
        <v>1.1969999999999998</v>
      </c>
      <c r="AM173" s="100">
        <f>$G173*$BJ173</f>
        <v>1.1969999999999998</v>
      </c>
      <c r="AN173" s="100">
        <f t="shared" si="118"/>
        <v>14.363999999999995</v>
      </c>
      <c r="AO173" s="100">
        <f>$G173*$BJ173</f>
        <v>1.1969999999999998</v>
      </c>
      <c r="AP173" s="100">
        <f>$G173*$BJ173</f>
        <v>1.1969999999999998</v>
      </c>
      <c r="AQ173" s="100">
        <f>$G173*$BJ173</f>
        <v>1.1969999999999998</v>
      </c>
      <c r="AR173" s="100">
        <f>$G173*$BJ173</f>
        <v>1.1969999999999998</v>
      </c>
      <c r="AS173" s="100">
        <f>$G173*$BJ173</f>
        <v>1.1969999999999998</v>
      </c>
      <c r="AT173" s="100">
        <f>$G173*$BJ173</f>
        <v>1.1969999999999998</v>
      </c>
      <c r="AU173" s="100">
        <f>$G173*$BJ173</f>
        <v>1.1969999999999998</v>
      </c>
      <c r="AV173" s="100">
        <f>$G173*$BJ173</f>
        <v>1.1969999999999998</v>
      </c>
      <c r="AW173" s="100">
        <f>$G173*$BJ173</f>
        <v>1.1969999999999998</v>
      </c>
      <c r="AX173" s="100">
        <f>$G173*$BJ173</f>
        <v>1.1969999999999998</v>
      </c>
      <c r="AY173" s="100">
        <f>$G173*$BJ173</f>
        <v>1.1969999999999998</v>
      </c>
      <c r="AZ173" s="100">
        <f>$G173*$BJ173</f>
        <v>1.1969999999999998</v>
      </c>
      <c r="BA173" s="116">
        <f t="shared" si="189"/>
        <v>14.363999999999995</v>
      </c>
      <c r="BB173" s="100" t="s">
        <v>176</v>
      </c>
      <c r="BC173" s="100" t="s">
        <v>176</v>
      </c>
      <c r="BD173" s="100" t="s">
        <v>176</v>
      </c>
      <c r="BE173" s="100" t="s">
        <v>176</v>
      </c>
      <c r="BF173" s="100" t="s">
        <v>176</v>
      </c>
      <c r="BG173" s="100" t="s">
        <v>176</v>
      </c>
      <c r="BH173" s="100" t="s">
        <v>176</v>
      </c>
      <c r="BI173" s="116">
        <f t="shared" si="172"/>
        <v>0</v>
      </c>
      <c r="BJ173" s="83">
        <f t="shared" si="120"/>
        <v>8.3333333333333332E-3</v>
      </c>
      <c r="BK173" s="100">
        <f t="shared" si="188"/>
        <v>143.63999999999999</v>
      </c>
      <c r="BL173" s="212"/>
    </row>
    <row r="174" spans="1:64" ht="12.75" customHeight="1" outlineLevel="1" x14ac:dyDescent="0.2">
      <c r="A174" s="9">
        <v>284</v>
      </c>
      <c r="B174" s="10" t="s">
        <v>101</v>
      </c>
      <c r="C174" s="11">
        <v>96</v>
      </c>
      <c r="D174" s="12">
        <v>39899</v>
      </c>
      <c r="E174" s="129">
        <v>1720</v>
      </c>
      <c r="F174" s="102">
        <v>1032</v>
      </c>
      <c r="G174" s="208">
        <f t="shared" si="121"/>
        <v>928.80000000000007</v>
      </c>
      <c r="H174" s="71">
        <f t="shared" si="122"/>
        <v>92.88000000000001</v>
      </c>
      <c r="I174" s="71">
        <f t="shared" si="123"/>
        <v>92.88000000000001</v>
      </c>
      <c r="J174" s="71">
        <f t="shared" si="124"/>
        <v>92.88000000000001</v>
      </c>
      <c r="K174" s="71">
        <f t="shared" si="125"/>
        <v>92.88000000000001</v>
      </c>
      <c r="L174" s="71">
        <f t="shared" si="126"/>
        <v>92.88000000000001</v>
      </c>
      <c r="M174" s="71">
        <f t="shared" si="127"/>
        <v>92.88000000000001</v>
      </c>
      <c r="N174" s="71">
        <f t="shared" si="128"/>
        <v>92.88000000000001</v>
      </c>
      <c r="O174" s="130">
        <f t="shared" si="176"/>
        <v>7.74</v>
      </c>
      <c r="P174" s="130">
        <f t="shared" si="177"/>
        <v>7.74</v>
      </c>
      <c r="Q174" s="130">
        <f t="shared" si="178"/>
        <v>7.74</v>
      </c>
      <c r="R174" s="130">
        <f t="shared" si="179"/>
        <v>7.74</v>
      </c>
      <c r="S174" s="130">
        <f t="shared" si="180"/>
        <v>7.74</v>
      </c>
      <c r="T174" s="130">
        <f t="shared" si="181"/>
        <v>7.74</v>
      </c>
      <c r="U174" s="130">
        <f t="shared" si="182"/>
        <v>7.74</v>
      </c>
      <c r="V174" s="130">
        <f t="shared" si="183"/>
        <v>7.74</v>
      </c>
      <c r="W174" s="130">
        <f t="shared" si="184"/>
        <v>7.74</v>
      </c>
      <c r="X174" s="130">
        <f t="shared" si="185"/>
        <v>7.74</v>
      </c>
      <c r="Y174" s="130">
        <f t="shared" si="186"/>
        <v>7.74</v>
      </c>
      <c r="Z174" s="130">
        <f t="shared" si="187"/>
        <v>7.74</v>
      </c>
      <c r="AA174" s="100">
        <f t="shared" si="141"/>
        <v>92.88</v>
      </c>
      <c r="AB174" s="100">
        <f>$G174*$BJ174</f>
        <v>7.74</v>
      </c>
      <c r="AC174" s="100">
        <f>$G174*$BJ174</f>
        <v>7.74</v>
      </c>
      <c r="AD174" s="100">
        <f>$G174*$BJ174</f>
        <v>7.74</v>
      </c>
      <c r="AE174" s="100">
        <f>$G174*$BJ174</f>
        <v>7.74</v>
      </c>
      <c r="AF174" s="100">
        <f>$G174*$BJ174</f>
        <v>7.74</v>
      </c>
      <c r="AG174" s="100">
        <f>$G174*$BJ174</f>
        <v>7.74</v>
      </c>
      <c r="AH174" s="100">
        <f>$G174*$BJ174</f>
        <v>7.74</v>
      </c>
      <c r="AI174" s="100">
        <f>$G174*$BJ174</f>
        <v>7.74</v>
      </c>
      <c r="AJ174" s="100">
        <f>$G174*$BJ174</f>
        <v>7.74</v>
      </c>
      <c r="AK174" s="100">
        <f>$G174*$BJ174</f>
        <v>7.74</v>
      </c>
      <c r="AL174" s="100">
        <f>$G174*$BJ174</f>
        <v>7.74</v>
      </c>
      <c r="AM174" s="100">
        <f>$G174*$BJ174</f>
        <v>7.74</v>
      </c>
      <c r="AN174" s="100">
        <f t="shared" si="118"/>
        <v>92.88</v>
      </c>
      <c r="AO174" s="100">
        <f>$G174*$BJ174</f>
        <v>7.74</v>
      </c>
      <c r="AP174" s="100">
        <f>$G174*$BJ174</f>
        <v>7.74</v>
      </c>
      <c r="AQ174" s="100">
        <f>$G174*$BJ174</f>
        <v>7.74</v>
      </c>
      <c r="AR174" s="100">
        <f>$G174*$BJ174</f>
        <v>7.74</v>
      </c>
      <c r="AS174" s="100">
        <f>$G174*$BJ174</f>
        <v>7.74</v>
      </c>
      <c r="AT174" s="100">
        <f>$G174*$BJ174</f>
        <v>7.74</v>
      </c>
      <c r="AU174" s="100">
        <f>$G174*$BJ174</f>
        <v>7.74</v>
      </c>
      <c r="AV174" s="100">
        <f>$G174*$BJ174</f>
        <v>7.74</v>
      </c>
      <c r="AW174" s="100">
        <f>$G174*$BJ174</f>
        <v>7.74</v>
      </c>
      <c r="AX174" s="100">
        <f>$G174*$BJ174</f>
        <v>7.74</v>
      </c>
      <c r="AY174" s="100">
        <f>$G174*$BJ174</f>
        <v>7.74</v>
      </c>
      <c r="AZ174" s="100">
        <f>$G174*$BJ174</f>
        <v>7.74</v>
      </c>
      <c r="BA174" s="116">
        <f t="shared" si="189"/>
        <v>92.88</v>
      </c>
      <c r="BB174" s="100" t="s">
        <v>176</v>
      </c>
      <c r="BC174" s="100" t="s">
        <v>176</v>
      </c>
      <c r="BD174" s="100" t="s">
        <v>176</v>
      </c>
      <c r="BE174" s="100" t="s">
        <v>176</v>
      </c>
      <c r="BF174" s="100" t="s">
        <v>176</v>
      </c>
      <c r="BG174" s="100" t="s">
        <v>176</v>
      </c>
      <c r="BH174" s="100" t="s">
        <v>176</v>
      </c>
      <c r="BI174" s="116">
        <f t="shared" si="172"/>
        <v>0</v>
      </c>
      <c r="BJ174" s="83">
        <f t="shared" si="120"/>
        <v>8.3333333333333332E-3</v>
      </c>
      <c r="BK174" s="100">
        <f t="shared" si="188"/>
        <v>928.80000000000007</v>
      </c>
      <c r="BL174" s="212"/>
    </row>
    <row r="175" spans="1:64" ht="12.75" customHeight="1" outlineLevel="1" x14ac:dyDescent="0.2">
      <c r="A175" s="9">
        <v>285</v>
      </c>
      <c r="B175" s="10" t="s">
        <v>102</v>
      </c>
      <c r="C175" s="11">
        <v>96</v>
      </c>
      <c r="D175" s="12">
        <v>39899</v>
      </c>
      <c r="E175" s="129">
        <v>3820</v>
      </c>
      <c r="F175" s="102">
        <v>2292</v>
      </c>
      <c r="G175" s="208">
        <f t="shared" si="121"/>
        <v>2062.8000000000002</v>
      </c>
      <c r="H175" s="71">
        <v>193.54</v>
      </c>
      <c r="I175" s="71">
        <f t="shared" si="123"/>
        <v>206.28000000000003</v>
      </c>
      <c r="J175" s="71">
        <f t="shared" si="124"/>
        <v>206.28000000000003</v>
      </c>
      <c r="K175" s="71">
        <f t="shared" si="125"/>
        <v>206.28000000000003</v>
      </c>
      <c r="L175" s="71">
        <f t="shared" si="126"/>
        <v>206.28000000000003</v>
      </c>
      <c r="M175" s="71">
        <f t="shared" si="127"/>
        <v>206.28000000000003</v>
      </c>
      <c r="N175" s="71">
        <f t="shared" si="128"/>
        <v>206.28000000000003</v>
      </c>
      <c r="O175" s="130">
        <f t="shared" si="176"/>
        <v>17.190000000000001</v>
      </c>
      <c r="P175" s="130">
        <f t="shared" si="177"/>
        <v>17.190000000000001</v>
      </c>
      <c r="Q175" s="130">
        <f t="shared" si="178"/>
        <v>17.190000000000001</v>
      </c>
      <c r="R175" s="130">
        <f t="shared" si="179"/>
        <v>17.190000000000001</v>
      </c>
      <c r="S175" s="130">
        <f t="shared" si="180"/>
        <v>17.190000000000001</v>
      </c>
      <c r="T175" s="130">
        <f t="shared" si="181"/>
        <v>17.190000000000001</v>
      </c>
      <c r="U175" s="130">
        <f t="shared" si="182"/>
        <v>17.190000000000001</v>
      </c>
      <c r="V175" s="130">
        <f t="shared" si="183"/>
        <v>17.190000000000001</v>
      </c>
      <c r="W175" s="130">
        <f t="shared" si="184"/>
        <v>17.190000000000001</v>
      </c>
      <c r="X175" s="130">
        <f t="shared" si="185"/>
        <v>17.190000000000001</v>
      </c>
      <c r="Y175" s="130">
        <f t="shared" si="186"/>
        <v>17.190000000000001</v>
      </c>
      <c r="Z175" s="130">
        <f t="shared" si="187"/>
        <v>17.190000000000001</v>
      </c>
      <c r="AA175" s="100">
        <f t="shared" si="141"/>
        <v>206.28</v>
      </c>
      <c r="AB175" s="100">
        <f>$G175*$BJ175</f>
        <v>17.190000000000001</v>
      </c>
      <c r="AC175" s="100">
        <f>$G175*$BJ175</f>
        <v>17.190000000000001</v>
      </c>
      <c r="AD175" s="100">
        <f>$G175*$BJ175</f>
        <v>17.190000000000001</v>
      </c>
      <c r="AE175" s="100">
        <f>$G175*$BJ175</f>
        <v>17.190000000000001</v>
      </c>
      <c r="AF175" s="100">
        <f>$G175*$BJ175</f>
        <v>17.190000000000001</v>
      </c>
      <c r="AG175" s="100">
        <f>$G175*$BJ175</f>
        <v>17.190000000000001</v>
      </c>
      <c r="AH175" s="100">
        <f>$G175*$BJ175</f>
        <v>17.190000000000001</v>
      </c>
      <c r="AI175" s="100">
        <f>$G175*$BJ175</f>
        <v>17.190000000000001</v>
      </c>
      <c r="AJ175" s="100">
        <f>$G175*$BJ175</f>
        <v>17.190000000000001</v>
      </c>
      <c r="AK175" s="100">
        <f>$G175*$BJ175</f>
        <v>17.190000000000001</v>
      </c>
      <c r="AL175" s="100">
        <f>$G175*$BJ175</f>
        <v>17.190000000000001</v>
      </c>
      <c r="AM175" s="100">
        <f>$G175*$BJ175</f>
        <v>17.190000000000001</v>
      </c>
      <c r="AN175" s="100">
        <f t="shared" si="118"/>
        <v>206.28</v>
      </c>
      <c r="AO175" s="100">
        <f>$G175*$BJ175</f>
        <v>17.190000000000001</v>
      </c>
      <c r="AP175" s="100">
        <f>$G175*$BJ175</f>
        <v>17.190000000000001</v>
      </c>
      <c r="AQ175" s="100">
        <f>$G175*$BJ175</f>
        <v>17.190000000000001</v>
      </c>
      <c r="AR175" s="100">
        <f>$G175*$BJ175</f>
        <v>17.190000000000001</v>
      </c>
      <c r="AS175" s="100">
        <f>$G175*$BJ175</f>
        <v>17.190000000000001</v>
      </c>
      <c r="AT175" s="100">
        <f>$G175*$BJ175</f>
        <v>17.190000000000001</v>
      </c>
      <c r="AU175" s="100">
        <f>$G175*$BJ175</f>
        <v>17.190000000000001</v>
      </c>
      <c r="AV175" s="100">
        <f>$G175*$BJ175</f>
        <v>17.190000000000001</v>
      </c>
      <c r="AW175" s="100">
        <f>$G175*$BJ175</f>
        <v>17.190000000000001</v>
      </c>
      <c r="AX175" s="100">
        <f>$G175*$BJ175</f>
        <v>17.190000000000001</v>
      </c>
      <c r="AY175" s="100">
        <f>$G175*$BJ175</f>
        <v>17.190000000000001</v>
      </c>
      <c r="AZ175" s="100">
        <f>$G175*$BJ175</f>
        <v>17.190000000000001</v>
      </c>
      <c r="BA175" s="116">
        <f>SUM(AO175:AZ175)</f>
        <v>206.28</v>
      </c>
      <c r="BB175" s="100">
        <v>12.74</v>
      </c>
      <c r="BC175" s="100" t="s">
        <v>176</v>
      </c>
      <c r="BD175" s="100" t="s">
        <v>176</v>
      </c>
      <c r="BE175" s="100" t="s">
        <v>176</v>
      </c>
      <c r="BF175" s="100" t="s">
        <v>176</v>
      </c>
      <c r="BG175" s="100" t="s">
        <v>176</v>
      </c>
      <c r="BH175" s="100" t="s">
        <v>176</v>
      </c>
      <c r="BI175" s="116">
        <f t="shared" si="172"/>
        <v>12.74</v>
      </c>
      <c r="BJ175" s="83">
        <f t="shared" si="120"/>
        <v>8.3333333333333332E-3</v>
      </c>
      <c r="BK175" s="100">
        <f t="shared" si="188"/>
        <v>2062.7999999999997</v>
      </c>
      <c r="BL175" s="212"/>
    </row>
    <row r="176" spans="1:64" ht="12.75" customHeight="1" outlineLevel="1" x14ac:dyDescent="0.2">
      <c r="A176" s="9">
        <v>286</v>
      </c>
      <c r="B176" s="10" t="s">
        <v>103</v>
      </c>
      <c r="C176" s="11">
        <v>96</v>
      </c>
      <c r="D176" s="12">
        <v>39899</v>
      </c>
      <c r="E176" s="129">
        <v>504</v>
      </c>
      <c r="F176" s="102">
        <v>302.39999999999998</v>
      </c>
      <c r="G176" s="208">
        <f t="shared" si="121"/>
        <v>272.15999999999997</v>
      </c>
      <c r="H176" s="71">
        <f t="shared" ref="H176:H194" si="190">G176*10%</f>
        <v>27.215999999999998</v>
      </c>
      <c r="I176" s="71">
        <f t="shared" si="123"/>
        <v>27.215999999999998</v>
      </c>
      <c r="J176" s="71">
        <f t="shared" si="124"/>
        <v>27.215999999999998</v>
      </c>
      <c r="K176" s="71">
        <f t="shared" si="125"/>
        <v>27.215999999999998</v>
      </c>
      <c r="L176" s="71">
        <f t="shared" si="126"/>
        <v>27.215999999999998</v>
      </c>
      <c r="M176" s="71">
        <f t="shared" si="127"/>
        <v>27.215999999999998</v>
      </c>
      <c r="N176" s="71">
        <f t="shared" si="128"/>
        <v>27.215999999999998</v>
      </c>
      <c r="O176" s="130">
        <f t="shared" si="176"/>
        <v>2.2679999999999998</v>
      </c>
      <c r="P176" s="130">
        <f t="shared" si="177"/>
        <v>2.2679999999999998</v>
      </c>
      <c r="Q176" s="130">
        <f t="shared" si="178"/>
        <v>2.2679999999999998</v>
      </c>
      <c r="R176" s="130">
        <f t="shared" si="179"/>
        <v>2.2679999999999998</v>
      </c>
      <c r="S176" s="130">
        <f t="shared" si="180"/>
        <v>2.2679999999999998</v>
      </c>
      <c r="T176" s="130">
        <f t="shared" si="181"/>
        <v>2.2679999999999998</v>
      </c>
      <c r="U176" s="130">
        <f t="shared" si="182"/>
        <v>2.2679999999999998</v>
      </c>
      <c r="V176" s="130">
        <f t="shared" si="183"/>
        <v>2.2679999999999998</v>
      </c>
      <c r="W176" s="130">
        <f t="shared" si="184"/>
        <v>2.2679999999999998</v>
      </c>
      <c r="X176" s="130">
        <f t="shared" si="185"/>
        <v>2.2679999999999998</v>
      </c>
      <c r="Y176" s="130">
        <f t="shared" si="186"/>
        <v>2.2679999999999998</v>
      </c>
      <c r="Z176" s="130">
        <f t="shared" si="187"/>
        <v>2.2679999999999998</v>
      </c>
      <c r="AA176" s="100">
        <f t="shared" si="141"/>
        <v>27.216000000000005</v>
      </c>
      <c r="AB176" s="100">
        <f>$G176*$BJ176</f>
        <v>2.2679999999999998</v>
      </c>
      <c r="AC176" s="100">
        <f>$G176*$BJ176</f>
        <v>2.2679999999999998</v>
      </c>
      <c r="AD176" s="100">
        <f>$G176*$BJ176</f>
        <v>2.2679999999999998</v>
      </c>
      <c r="AE176" s="100">
        <f>$G176*$BJ176</f>
        <v>2.2679999999999998</v>
      </c>
      <c r="AF176" s="100">
        <f>$G176*$BJ176</f>
        <v>2.2679999999999998</v>
      </c>
      <c r="AG176" s="100">
        <f>$G176*$BJ176</f>
        <v>2.2679999999999998</v>
      </c>
      <c r="AH176" s="100">
        <f>$G176*$BJ176</f>
        <v>2.2679999999999998</v>
      </c>
      <c r="AI176" s="100">
        <f>$G176*$BJ176</f>
        <v>2.2679999999999998</v>
      </c>
      <c r="AJ176" s="100">
        <f>$G176*$BJ176</f>
        <v>2.2679999999999998</v>
      </c>
      <c r="AK176" s="100">
        <f>$G176*$BJ176</f>
        <v>2.2679999999999998</v>
      </c>
      <c r="AL176" s="100">
        <f>$G176*$BJ176</f>
        <v>2.2679999999999998</v>
      </c>
      <c r="AM176" s="100">
        <f>$G176*$BJ176</f>
        <v>2.2679999999999998</v>
      </c>
      <c r="AN176" s="100">
        <f t="shared" si="118"/>
        <v>27.216000000000005</v>
      </c>
      <c r="AO176" s="100">
        <f>$G176*$BJ176</f>
        <v>2.2679999999999998</v>
      </c>
      <c r="AP176" s="100">
        <f>$G176*$BJ176</f>
        <v>2.2679999999999998</v>
      </c>
      <c r="AQ176" s="100">
        <f>$G176*$BJ176</f>
        <v>2.2679999999999998</v>
      </c>
      <c r="AR176" s="100">
        <f>$G176*$BJ176</f>
        <v>2.2679999999999998</v>
      </c>
      <c r="AS176" s="100">
        <f>$G176*$BJ176</f>
        <v>2.2679999999999998</v>
      </c>
      <c r="AT176" s="100">
        <f>$G176*$BJ176</f>
        <v>2.2679999999999998</v>
      </c>
      <c r="AU176" s="100">
        <f>$G176*$BJ176</f>
        <v>2.2679999999999998</v>
      </c>
      <c r="AV176" s="100">
        <f>$G176*$BJ176</f>
        <v>2.2679999999999998</v>
      </c>
      <c r="AW176" s="100">
        <f>$G176*$BJ176</f>
        <v>2.2679999999999998</v>
      </c>
      <c r="AX176" s="100">
        <f>$G176*$BJ176</f>
        <v>2.2679999999999998</v>
      </c>
      <c r="AY176" s="100">
        <f>$G176*$BJ176</f>
        <v>2.2679999999999998</v>
      </c>
      <c r="AZ176" s="100">
        <f>$G176*$BJ176</f>
        <v>2.2679999999999998</v>
      </c>
      <c r="BA176" s="116">
        <f t="shared" ref="BA176:BA191" si="191">SUM(AO176:AZ176)</f>
        <v>27.216000000000005</v>
      </c>
      <c r="BB176" s="100" t="s">
        <v>176</v>
      </c>
      <c r="BC176" s="100" t="s">
        <v>176</v>
      </c>
      <c r="BD176" s="100" t="s">
        <v>176</v>
      </c>
      <c r="BE176" s="100" t="s">
        <v>176</v>
      </c>
      <c r="BF176" s="100" t="s">
        <v>176</v>
      </c>
      <c r="BG176" s="100" t="s">
        <v>176</v>
      </c>
      <c r="BH176" s="100" t="s">
        <v>176</v>
      </c>
      <c r="BI176" s="116">
        <f t="shared" si="172"/>
        <v>0</v>
      </c>
      <c r="BJ176" s="83">
        <f t="shared" si="120"/>
        <v>8.3333333333333332E-3</v>
      </c>
      <c r="BK176" s="100">
        <f t="shared" si="188"/>
        <v>272.16000000000003</v>
      </c>
      <c r="BL176" s="212"/>
    </row>
    <row r="177" spans="1:64" ht="12.75" customHeight="1" outlineLevel="1" x14ac:dyDescent="0.2">
      <c r="A177" s="9">
        <v>313</v>
      </c>
      <c r="B177" s="10" t="s">
        <v>113</v>
      </c>
      <c r="C177" s="11">
        <v>1116</v>
      </c>
      <c r="D177" s="12">
        <v>40331</v>
      </c>
      <c r="E177" s="129">
        <v>351</v>
      </c>
      <c r="F177" s="102">
        <v>210.6</v>
      </c>
      <c r="G177" s="208">
        <f t="shared" si="121"/>
        <v>189.54</v>
      </c>
      <c r="H177" s="71">
        <f t="shared" si="190"/>
        <v>18.954000000000001</v>
      </c>
      <c r="I177" s="71">
        <f t="shared" si="123"/>
        <v>18.954000000000001</v>
      </c>
      <c r="J177" s="71">
        <f t="shared" si="124"/>
        <v>18.954000000000001</v>
      </c>
      <c r="K177" s="71">
        <f t="shared" si="125"/>
        <v>18.954000000000001</v>
      </c>
      <c r="L177" s="71">
        <f t="shared" si="126"/>
        <v>18.954000000000001</v>
      </c>
      <c r="M177" s="71">
        <f t="shared" si="127"/>
        <v>18.954000000000001</v>
      </c>
      <c r="N177" s="71">
        <f t="shared" si="128"/>
        <v>18.954000000000001</v>
      </c>
      <c r="O177" s="130">
        <f t="shared" si="176"/>
        <v>1.5794999999999999</v>
      </c>
      <c r="P177" s="130">
        <f t="shared" si="177"/>
        <v>1.5794999999999999</v>
      </c>
      <c r="Q177" s="130">
        <f t="shared" si="178"/>
        <v>1.5794999999999999</v>
      </c>
      <c r="R177" s="130">
        <f t="shared" si="179"/>
        <v>1.5794999999999999</v>
      </c>
      <c r="S177" s="130">
        <f t="shared" si="180"/>
        <v>1.5794999999999999</v>
      </c>
      <c r="T177" s="130">
        <f t="shared" si="181"/>
        <v>1.5794999999999999</v>
      </c>
      <c r="U177" s="130">
        <f t="shared" si="182"/>
        <v>1.5794999999999999</v>
      </c>
      <c r="V177" s="130">
        <f t="shared" si="183"/>
        <v>1.5794999999999999</v>
      </c>
      <c r="W177" s="130">
        <f t="shared" si="184"/>
        <v>1.5794999999999999</v>
      </c>
      <c r="X177" s="130">
        <f t="shared" si="185"/>
        <v>1.5794999999999999</v>
      </c>
      <c r="Y177" s="130">
        <f t="shared" si="186"/>
        <v>1.5794999999999999</v>
      </c>
      <c r="Z177" s="130">
        <f t="shared" si="187"/>
        <v>1.5794999999999999</v>
      </c>
      <c r="AA177" s="100">
        <f t="shared" si="141"/>
        <v>18.953999999999997</v>
      </c>
      <c r="AB177" s="100">
        <f>$G177*$BJ177</f>
        <v>1.5794999999999999</v>
      </c>
      <c r="AC177" s="100">
        <f>$G177*$BJ177</f>
        <v>1.5794999999999999</v>
      </c>
      <c r="AD177" s="100">
        <f>$G177*$BJ177</f>
        <v>1.5794999999999999</v>
      </c>
      <c r="AE177" s="100">
        <f>$G177*$BJ177</f>
        <v>1.5794999999999999</v>
      </c>
      <c r="AF177" s="100">
        <f>$G177*$BJ177</f>
        <v>1.5794999999999999</v>
      </c>
      <c r="AG177" s="100">
        <f>$G177*$BJ177</f>
        <v>1.5794999999999999</v>
      </c>
      <c r="AH177" s="100">
        <f>$G177*$BJ177</f>
        <v>1.5794999999999999</v>
      </c>
      <c r="AI177" s="100">
        <f>$G177*$BJ177</f>
        <v>1.5794999999999999</v>
      </c>
      <c r="AJ177" s="100">
        <f>$G177*$BJ177</f>
        <v>1.5794999999999999</v>
      </c>
      <c r="AK177" s="100">
        <f>$G177*$BJ177</f>
        <v>1.5794999999999999</v>
      </c>
      <c r="AL177" s="100">
        <f>$G177*$BJ177</f>
        <v>1.5794999999999999</v>
      </c>
      <c r="AM177" s="100">
        <f>$G177*$BJ177</f>
        <v>1.5794999999999999</v>
      </c>
      <c r="AN177" s="100">
        <f t="shared" si="118"/>
        <v>18.953999999999997</v>
      </c>
      <c r="AO177" s="100">
        <f>$G177*$BJ177</f>
        <v>1.5794999999999999</v>
      </c>
      <c r="AP177" s="100">
        <f>$G177*$BJ177</f>
        <v>1.5794999999999999</v>
      </c>
      <c r="AQ177" s="100">
        <f>$G177*$BJ177</f>
        <v>1.5794999999999999</v>
      </c>
      <c r="AR177" s="100">
        <f>$G177*$BJ177</f>
        <v>1.5794999999999999</v>
      </c>
      <c r="AS177" s="100">
        <f>$G177*$BJ177</f>
        <v>1.5794999999999999</v>
      </c>
      <c r="AT177" s="100">
        <f>$G177*$BJ177</f>
        <v>1.5794999999999999</v>
      </c>
      <c r="AU177" s="100">
        <f>$G177*$BJ177</f>
        <v>1.5794999999999999</v>
      </c>
      <c r="AV177" s="100">
        <f>$G177*$BJ177</f>
        <v>1.5794999999999999</v>
      </c>
      <c r="AW177" s="100">
        <f>$G177*$BJ177</f>
        <v>1.5794999999999999</v>
      </c>
      <c r="AX177" s="100">
        <f>$G177*$BJ177</f>
        <v>1.5794999999999999</v>
      </c>
      <c r="AY177" s="100">
        <f>$G177*$BJ177</f>
        <v>1.5794999999999999</v>
      </c>
      <c r="AZ177" s="100">
        <f>$G177*$BJ177</f>
        <v>1.5794999999999999</v>
      </c>
      <c r="BA177" s="116">
        <f t="shared" si="191"/>
        <v>18.953999999999997</v>
      </c>
      <c r="BB177" s="100" t="s">
        <v>176</v>
      </c>
      <c r="BC177" s="100" t="s">
        <v>176</v>
      </c>
      <c r="BD177" s="100" t="s">
        <v>176</v>
      </c>
      <c r="BE177" s="100" t="s">
        <v>176</v>
      </c>
      <c r="BF177" s="100" t="s">
        <v>176</v>
      </c>
      <c r="BG177" s="100" t="s">
        <v>176</v>
      </c>
      <c r="BH177" s="100" t="s">
        <v>176</v>
      </c>
      <c r="BI177" s="116">
        <f t="shared" si="172"/>
        <v>0</v>
      </c>
      <c r="BJ177" s="83">
        <f t="shared" si="120"/>
        <v>8.3333333333333332E-3</v>
      </c>
      <c r="BK177" s="100">
        <f t="shared" si="188"/>
        <v>189.54000000000005</v>
      </c>
      <c r="BL177" s="212"/>
    </row>
    <row r="178" spans="1:64" ht="12.75" customHeight="1" outlineLevel="1" x14ac:dyDescent="0.2">
      <c r="A178" s="9">
        <v>314</v>
      </c>
      <c r="B178" s="10" t="s">
        <v>113</v>
      </c>
      <c r="C178" s="11">
        <v>1116</v>
      </c>
      <c r="D178" s="12">
        <v>40331</v>
      </c>
      <c r="E178" s="129">
        <v>351</v>
      </c>
      <c r="F178" s="102">
        <v>210.6</v>
      </c>
      <c r="G178" s="208">
        <f t="shared" si="121"/>
        <v>189.54</v>
      </c>
      <c r="H178" s="71">
        <f t="shared" si="190"/>
        <v>18.954000000000001</v>
      </c>
      <c r="I178" s="71">
        <f t="shared" si="123"/>
        <v>18.954000000000001</v>
      </c>
      <c r="J178" s="71">
        <f t="shared" si="124"/>
        <v>18.954000000000001</v>
      </c>
      <c r="K178" s="71">
        <f t="shared" si="125"/>
        <v>18.954000000000001</v>
      </c>
      <c r="L178" s="71">
        <f t="shared" si="126"/>
        <v>18.954000000000001</v>
      </c>
      <c r="M178" s="71">
        <f t="shared" si="127"/>
        <v>18.954000000000001</v>
      </c>
      <c r="N178" s="71">
        <f t="shared" si="128"/>
        <v>18.954000000000001</v>
      </c>
      <c r="O178" s="130">
        <f t="shared" si="176"/>
        <v>1.5794999999999999</v>
      </c>
      <c r="P178" s="130">
        <f t="shared" si="177"/>
        <v>1.5794999999999999</v>
      </c>
      <c r="Q178" s="130">
        <f t="shared" si="178"/>
        <v>1.5794999999999999</v>
      </c>
      <c r="R178" s="130">
        <f t="shared" si="179"/>
        <v>1.5794999999999999</v>
      </c>
      <c r="S178" s="130">
        <f t="shared" si="180"/>
        <v>1.5794999999999999</v>
      </c>
      <c r="T178" s="130">
        <f t="shared" si="181"/>
        <v>1.5794999999999999</v>
      </c>
      <c r="U178" s="130">
        <f t="shared" si="182"/>
        <v>1.5794999999999999</v>
      </c>
      <c r="V178" s="130">
        <f t="shared" si="183"/>
        <v>1.5794999999999999</v>
      </c>
      <c r="W178" s="130">
        <f t="shared" si="184"/>
        <v>1.5794999999999999</v>
      </c>
      <c r="X178" s="130">
        <f t="shared" si="185"/>
        <v>1.5794999999999999</v>
      </c>
      <c r="Y178" s="130">
        <f t="shared" si="186"/>
        <v>1.5794999999999999</v>
      </c>
      <c r="Z178" s="130">
        <f t="shared" si="187"/>
        <v>1.5794999999999999</v>
      </c>
      <c r="AA178" s="100">
        <f t="shared" si="141"/>
        <v>18.953999999999997</v>
      </c>
      <c r="AB178" s="100">
        <f>$G178*$BJ178</f>
        <v>1.5794999999999999</v>
      </c>
      <c r="AC178" s="100">
        <f>$G178*$BJ178</f>
        <v>1.5794999999999999</v>
      </c>
      <c r="AD178" s="100">
        <f>$G178*$BJ178</f>
        <v>1.5794999999999999</v>
      </c>
      <c r="AE178" s="100">
        <f>$G178*$BJ178</f>
        <v>1.5794999999999999</v>
      </c>
      <c r="AF178" s="100">
        <f>$G178*$BJ178</f>
        <v>1.5794999999999999</v>
      </c>
      <c r="AG178" s="100">
        <f>$G178*$BJ178</f>
        <v>1.5794999999999999</v>
      </c>
      <c r="AH178" s="100">
        <f>$G178*$BJ178</f>
        <v>1.5794999999999999</v>
      </c>
      <c r="AI178" s="100">
        <f>$G178*$BJ178</f>
        <v>1.5794999999999999</v>
      </c>
      <c r="AJ178" s="100">
        <f>$G178*$BJ178</f>
        <v>1.5794999999999999</v>
      </c>
      <c r="AK178" s="100">
        <f>$G178*$BJ178</f>
        <v>1.5794999999999999</v>
      </c>
      <c r="AL178" s="100">
        <f>$G178*$BJ178</f>
        <v>1.5794999999999999</v>
      </c>
      <c r="AM178" s="100">
        <f>$G178*$BJ178</f>
        <v>1.5794999999999999</v>
      </c>
      <c r="AN178" s="100">
        <f t="shared" si="118"/>
        <v>18.953999999999997</v>
      </c>
      <c r="AO178" s="100">
        <f>$G178*$BJ178</f>
        <v>1.5794999999999999</v>
      </c>
      <c r="AP178" s="100">
        <f>$G178*$BJ178</f>
        <v>1.5794999999999999</v>
      </c>
      <c r="AQ178" s="100">
        <f>$G178*$BJ178</f>
        <v>1.5794999999999999</v>
      </c>
      <c r="AR178" s="100">
        <f>$G178*$BJ178</f>
        <v>1.5794999999999999</v>
      </c>
      <c r="AS178" s="100">
        <f>$G178*$BJ178</f>
        <v>1.5794999999999999</v>
      </c>
      <c r="AT178" s="100">
        <f>$G178*$BJ178</f>
        <v>1.5794999999999999</v>
      </c>
      <c r="AU178" s="100">
        <f>$G178*$BJ178</f>
        <v>1.5794999999999999</v>
      </c>
      <c r="AV178" s="100">
        <f>$G178*$BJ178</f>
        <v>1.5794999999999999</v>
      </c>
      <c r="AW178" s="100">
        <f>$G178*$BJ178</f>
        <v>1.5794999999999999</v>
      </c>
      <c r="AX178" s="100">
        <f>$G178*$BJ178</f>
        <v>1.5794999999999999</v>
      </c>
      <c r="AY178" s="100">
        <f>$G178*$BJ178</f>
        <v>1.5794999999999999</v>
      </c>
      <c r="AZ178" s="100">
        <f>$G178*$BJ178</f>
        <v>1.5794999999999999</v>
      </c>
      <c r="BA178" s="116">
        <f t="shared" si="191"/>
        <v>18.953999999999997</v>
      </c>
      <c r="BB178" s="100" t="s">
        <v>176</v>
      </c>
      <c r="BC178" s="100" t="s">
        <v>176</v>
      </c>
      <c r="BD178" s="100" t="s">
        <v>176</v>
      </c>
      <c r="BE178" s="100" t="s">
        <v>176</v>
      </c>
      <c r="BF178" s="100" t="s">
        <v>176</v>
      </c>
      <c r="BG178" s="100" t="s">
        <v>176</v>
      </c>
      <c r="BH178" s="100" t="s">
        <v>176</v>
      </c>
      <c r="BI178" s="116">
        <f t="shared" si="172"/>
        <v>0</v>
      </c>
      <c r="BJ178" s="83">
        <f t="shared" si="120"/>
        <v>8.3333333333333332E-3</v>
      </c>
      <c r="BK178" s="100">
        <f t="shared" si="188"/>
        <v>189.54000000000005</v>
      </c>
      <c r="BL178" s="212"/>
    </row>
    <row r="179" spans="1:64" ht="12.75" customHeight="1" outlineLevel="1" x14ac:dyDescent="0.2">
      <c r="A179" s="9">
        <v>315</v>
      </c>
      <c r="B179" s="10" t="s">
        <v>114</v>
      </c>
      <c r="C179" s="11">
        <v>1116</v>
      </c>
      <c r="D179" s="12">
        <v>40331</v>
      </c>
      <c r="E179" s="129">
        <v>175</v>
      </c>
      <c r="F179" s="102">
        <v>105</v>
      </c>
      <c r="G179" s="208">
        <f t="shared" si="121"/>
        <v>94.5</v>
      </c>
      <c r="H179" s="71">
        <f t="shared" si="190"/>
        <v>9.4500000000000011</v>
      </c>
      <c r="I179" s="71">
        <f t="shared" si="123"/>
        <v>9.4500000000000011</v>
      </c>
      <c r="J179" s="71">
        <f t="shared" si="124"/>
        <v>9.4500000000000011</v>
      </c>
      <c r="K179" s="71">
        <f t="shared" si="125"/>
        <v>9.4500000000000011</v>
      </c>
      <c r="L179" s="71">
        <f t="shared" si="126"/>
        <v>9.4500000000000011</v>
      </c>
      <c r="M179" s="71">
        <f t="shared" si="127"/>
        <v>9.4500000000000011</v>
      </c>
      <c r="N179" s="71">
        <f t="shared" si="128"/>
        <v>9.4500000000000011</v>
      </c>
      <c r="O179" s="130">
        <f t="shared" si="176"/>
        <v>0.78749999999999998</v>
      </c>
      <c r="P179" s="130">
        <f t="shared" si="177"/>
        <v>0.78749999999999998</v>
      </c>
      <c r="Q179" s="130">
        <f t="shared" si="178"/>
        <v>0.78749999999999998</v>
      </c>
      <c r="R179" s="130">
        <f t="shared" si="179"/>
        <v>0.78749999999999998</v>
      </c>
      <c r="S179" s="130">
        <f t="shared" si="180"/>
        <v>0.78749999999999998</v>
      </c>
      <c r="T179" s="130">
        <f t="shared" si="181"/>
        <v>0.78749999999999998</v>
      </c>
      <c r="U179" s="130">
        <f t="shared" si="182"/>
        <v>0.78749999999999998</v>
      </c>
      <c r="V179" s="130">
        <f t="shared" si="183"/>
        <v>0.78749999999999998</v>
      </c>
      <c r="W179" s="130">
        <f t="shared" si="184"/>
        <v>0.78749999999999998</v>
      </c>
      <c r="X179" s="130">
        <f t="shared" si="185"/>
        <v>0.78749999999999998</v>
      </c>
      <c r="Y179" s="130">
        <f t="shared" si="186"/>
        <v>0.78749999999999998</v>
      </c>
      <c r="Z179" s="130">
        <f t="shared" si="187"/>
        <v>0.78749999999999998</v>
      </c>
      <c r="AA179" s="100">
        <f t="shared" si="141"/>
        <v>9.4499999999999975</v>
      </c>
      <c r="AB179" s="100">
        <f>$G179*$BJ179</f>
        <v>0.78749999999999998</v>
      </c>
      <c r="AC179" s="100">
        <f>$G179*$BJ179</f>
        <v>0.78749999999999998</v>
      </c>
      <c r="AD179" s="100">
        <f>$G179*$BJ179</f>
        <v>0.78749999999999998</v>
      </c>
      <c r="AE179" s="100">
        <f>$G179*$BJ179</f>
        <v>0.78749999999999998</v>
      </c>
      <c r="AF179" s="100">
        <f>$G179*$BJ179</f>
        <v>0.78749999999999998</v>
      </c>
      <c r="AG179" s="100">
        <f>$G179*$BJ179</f>
        <v>0.78749999999999998</v>
      </c>
      <c r="AH179" s="100">
        <f>$G179*$BJ179</f>
        <v>0.78749999999999998</v>
      </c>
      <c r="AI179" s="100">
        <f>$G179*$BJ179</f>
        <v>0.78749999999999998</v>
      </c>
      <c r="AJ179" s="100">
        <f>$G179*$BJ179</f>
        <v>0.78749999999999998</v>
      </c>
      <c r="AK179" s="100">
        <f>$G179*$BJ179</f>
        <v>0.78749999999999998</v>
      </c>
      <c r="AL179" s="100">
        <f>$G179*$BJ179</f>
        <v>0.78749999999999998</v>
      </c>
      <c r="AM179" s="100">
        <f>$G179*$BJ179</f>
        <v>0.78749999999999998</v>
      </c>
      <c r="AN179" s="100">
        <f t="shared" si="118"/>
        <v>9.4499999999999975</v>
      </c>
      <c r="AO179" s="100">
        <f>$G179*$BJ179</f>
        <v>0.78749999999999998</v>
      </c>
      <c r="AP179" s="100">
        <f>$G179*$BJ179</f>
        <v>0.78749999999999998</v>
      </c>
      <c r="AQ179" s="100">
        <f>$G179*$BJ179</f>
        <v>0.78749999999999998</v>
      </c>
      <c r="AR179" s="100">
        <f>$G179*$BJ179</f>
        <v>0.78749999999999998</v>
      </c>
      <c r="AS179" s="100">
        <f>$G179*$BJ179</f>
        <v>0.78749999999999998</v>
      </c>
      <c r="AT179" s="100">
        <f>$G179*$BJ179</f>
        <v>0.78749999999999998</v>
      </c>
      <c r="AU179" s="100">
        <f>$G179*$BJ179</f>
        <v>0.78749999999999998</v>
      </c>
      <c r="AV179" s="100">
        <f>$G179*$BJ179</f>
        <v>0.78749999999999998</v>
      </c>
      <c r="AW179" s="100">
        <f>$G179*$BJ179</f>
        <v>0.78749999999999998</v>
      </c>
      <c r="AX179" s="100">
        <f>$G179*$BJ179</f>
        <v>0.78749999999999998</v>
      </c>
      <c r="AY179" s="100">
        <f>$G179*$BJ179</f>
        <v>0.78749999999999998</v>
      </c>
      <c r="AZ179" s="100">
        <f>$G179*$BJ179</f>
        <v>0.78749999999999998</v>
      </c>
      <c r="BA179" s="116">
        <f t="shared" si="191"/>
        <v>9.4499999999999975</v>
      </c>
      <c r="BB179" s="100" t="s">
        <v>176</v>
      </c>
      <c r="BC179" s="100" t="s">
        <v>176</v>
      </c>
      <c r="BD179" s="100" t="s">
        <v>176</v>
      </c>
      <c r="BE179" s="100" t="s">
        <v>176</v>
      </c>
      <c r="BF179" s="100" t="s">
        <v>176</v>
      </c>
      <c r="BG179" s="100" t="s">
        <v>176</v>
      </c>
      <c r="BH179" s="100" t="s">
        <v>176</v>
      </c>
      <c r="BI179" s="116">
        <f t="shared" si="172"/>
        <v>0</v>
      </c>
      <c r="BJ179" s="83">
        <f t="shared" si="120"/>
        <v>8.3333333333333332E-3</v>
      </c>
      <c r="BK179" s="100">
        <f t="shared" si="188"/>
        <v>94.500000000000014</v>
      </c>
      <c r="BL179" s="212"/>
    </row>
    <row r="180" spans="1:64" ht="12.75" customHeight="1" outlineLevel="1" x14ac:dyDescent="0.2">
      <c r="A180" s="9">
        <v>321</v>
      </c>
      <c r="B180" s="10" t="s">
        <v>118</v>
      </c>
      <c r="C180" s="11">
        <v>193</v>
      </c>
      <c r="D180" s="12">
        <v>41117</v>
      </c>
      <c r="E180" s="129">
        <v>468</v>
      </c>
      <c r="F180" s="102">
        <v>327.59999999999997</v>
      </c>
      <c r="G180" s="208">
        <f t="shared" si="121"/>
        <v>294.83999999999997</v>
      </c>
      <c r="H180" s="71">
        <f t="shared" si="190"/>
        <v>29.483999999999998</v>
      </c>
      <c r="I180" s="71">
        <f t="shared" si="123"/>
        <v>29.483999999999998</v>
      </c>
      <c r="J180" s="71">
        <f t="shared" si="124"/>
        <v>29.483999999999998</v>
      </c>
      <c r="K180" s="71">
        <f t="shared" si="125"/>
        <v>29.483999999999998</v>
      </c>
      <c r="L180" s="71">
        <f t="shared" si="126"/>
        <v>29.483999999999998</v>
      </c>
      <c r="M180" s="71">
        <f t="shared" si="127"/>
        <v>29.483999999999998</v>
      </c>
      <c r="N180" s="71">
        <f t="shared" si="128"/>
        <v>29.483999999999998</v>
      </c>
      <c r="O180" s="130">
        <f t="shared" si="176"/>
        <v>2.4569999999999999</v>
      </c>
      <c r="P180" s="130">
        <f t="shared" si="177"/>
        <v>2.4569999999999999</v>
      </c>
      <c r="Q180" s="130">
        <f t="shared" si="178"/>
        <v>2.4569999999999999</v>
      </c>
      <c r="R180" s="130">
        <f t="shared" si="179"/>
        <v>2.4569999999999999</v>
      </c>
      <c r="S180" s="130">
        <f t="shared" si="180"/>
        <v>2.4569999999999999</v>
      </c>
      <c r="T180" s="130">
        <f t="shared" si="181"/>
        <v>2.4569999999999999</v>
      </c>
      <c r="U180" s="130">
        <f t="shared" si="182"/>
        <v>2.4569999999999999</v>
      </c>
      <c r="V180" s="130">
        <f t="shared" si="183"/>
        <v>2.4569999999999999</v>
      </c>
      <c r="W180" s="130">
        <f t="shared" si="184"/>
        <v>2.4569999999999999</v>
      </c>
      <c r="X180" s="130">
        <f t="shared" si="185"/>
        <v>2.4569999999999999</v>
      </c>
      <c r="Y180" s="130">
        <f t="shared" si="186"/>
        <v>2.4569999999999999</v>
      </c>
      <c r="Z180" s="130">
        <f t="shared" si="187"/>
        <v>2.4569999999999999</v>
      </c>
      <c r="AA180" s="100">
        <f t="shared" si="141"/>
        <v>29.484000000000005</v>
      </c>
      <c r="AB180" s="100">
        <f>$G180*$BJ180</f>
        <v>2.4569999999999999</v>
      </c>
      <c r="AC180" s="100">
        <f>$G180*$BJ180</f>
        <v>2.4569999999999999</v>
      </c>
      <c r="AD180" s="100">
        <f>$G180*$BJ180</f>
        <v>2.4569999999999999</v>
      </c>
      <c r="AE180" s="100">
        <f>$G180*$BJ180</f>
        <v>2.4569999999999999</v>
      </c>
      <c r="AF180" s="100">
        <f>$G180*$BJ180</f>
        <v>2.4569999999999999</v>
      </c>
      <c r="AG180" s="100">
        <f>$G180*$BJ180</f>
        <v>2.4569999999999999</v>
      </c>
      <c r="AH180" s="100">
        <f>$G180*$BJ180</f>
        <v>2.4569999999999999</v>
      </c>
      <c r="AI180" s="100">
        <f>$G180*$BJ180</f>
        <v>2.4569999999999999</v>
      </c>
      <c r="AJ180" s="100">
        <f>$G180*$BJ180</f>
        <v>2.4569999999999999</v>
      </c>
      <c r="AK180" s="100">
        <f>$G180*$BJ180</f>
        <v>2.4569999999999999</v>
      </c>
      <c r="AL180" s="100">
        <f>$G180*$BJ180</f>
        <v>2.4569999999999999</v>
      </c>
      <c r="AM180" s="100">
        <f>$G180*$BJ180</f>
        <v>2.4569999999999999</v>
      </c>
      <c r="AN180" s="100">
        <f t="shared" si="118"/>
        <v>29.484000000000005</v>
      </c>
      <c r="AO180" s="100">
        <f>$G180*$BJ180</f>
        <v>2.4569999999999999</v>
      </c>
      <c r="AP180" s="100">
        <f>$G180*$BJ180</f>
        <v>2.4569999999999999</v>
      </c>
      <c r="AQ180" s="100">
        <f>$G180*$BJ180</f>
        <v>2.4569999999999999</v>
      </c>
      <c r="AR180" s="100">
        <f>$G180*$BJ180</f>
        <v>2.4569999999999999</v>
      </c>
      <c r="AS180" s="100">
        <f>$G180*$BJ180</f>
        <v>2.4569999999999999</v>
      </c>
      <c r="AT180" s="100">
        <f>$G180*$BJ180</f>
        <v>2.4569999999999999</v>
      </c>
      <c r="AU180" s="100">
        <f>$G180*$BJ180</f>
        <v>2.4569999999999999</v>
      </c>
      <c r="AV180" s="100">
        <f>$G180*$BJ180</f>
        <v>2.4569999999999999</v>
      </c>
      <c r="AW180" s="100">
        <f>$G180*$BJ180</f>
        <v>2.4569999999999999</v>
      </c>
      <c r="AX180" s="100">
        <f>$G180*$BJ180</f>
        <v>2.4569999999999999</v>
      </c>
      <c r="AY180" s="100">
        <f>$G180*$BJ180</f>
        <v>2.4569999999999999</v>
      </c>
      <c r="AZ180" s="100">
        <f>$G180*$BJ180</f>
        <v>2.4569999999999999</v>
      </c>
      <c r="BA180" s="116">
        <f t="shared" si="191"/>
        <v>29.484000000000005</v>
      </c>
      <c r="BB180" s="100" t="s">
        <v>176</v>
      </c>
      <c r="BC180" s="100" t="s">
        <v>176</v>
      </c>
      <c r="BD180" s="100" t="s">
        <v>176</v>
      </c>
      <c r="BE180" s="100" t="s">
        <v>176</v>
      </c>
      <c r="BF180" s="100" t="s">
        <v>176</v>
      </c>
      <c r="BG180" s="100" t="s">
        <v>176</v>
      </c>
      <c r="BH180" s="100" t="s">
        <v>176</v>
      </c>
      <c r="BI180" s="116">
        <f t="shared" si="172"/>
        <v>0</v>
      </c>
      <c r="BJ180" s="83">
        <f t="shared" si="120"/>
        <v>8.3333333333333332E-3</v>
      </c>
      <c r="BK180" s="100">
        <f t="shared" si="188"/>
        <v>294.83999999999997</v>
      </c>
      <c r="BL180" s="212"/>
    </row>
    <row r="181" spans="1:64" ht="12.75" customHeight="1" outlineLevel="1" x14ac:dyDescent="0.2">
      <c r="A181" s="9">
        <v>322</v>
      </c>
      <c r="B181" s="10" t="s">
        <v>118</v>
      </c>
      <c r="C181" s="11">
        <v>193</v>
      </c>
      <c r="D181" s="12">
        <v>41117</v>
      </c>
      <c r="E181" s="129">
        <v>468</v>
      </c>
      <c r="F181" s="102">
        <v>327.59999999999997</v>
      </c>
      <c r="G181" s="208">
        <f t="shared" si="121"/>
        <v>294.83999999999997</v>
      </c>
      <c r="H181" s="71">
        <f t="shared" si="190"/>
        <v>29.483999999999998</v>
      </c>
      <c r="I181" s="71">
        <f t="shared" si="123"/>
        <v>29.483999999999998</v>
      </c>
      <c r="J181" s="71">
        <f t="shared" si="124"/>
        <v>29.483999999999998</v>
      </c>
      <c r="K181" s="71">
        <f t="shared" si="125"/>
        <v>29.483999999999998</v>
      </c>
      <c r="L181" s="71">
        <f t="shared" si="126"/>
        <v>29.483999999999998</v>
      </c>
      <c r="M181" s="71">
        <f t="shared" si="127"/>
        <v>29.483999999999998</v>
      </c>
      <c r="N181" s="71">
        <f t="shared" si="128"/>
        <v>29.483999999999998</v>
      </c>
      <c r="O181" s="130">
        <f t="shared" si="176"/>
        <v>2.4569999999999999</v>
      </c>
      <c r="P181" s="130">
        <f t="shared" si="177"/>
        <v>2.4569999999999999</v>
      </c>
      <c r="Q181" s="130">
        <f t="shared" si="178"/>
        <v>2.4569999999999999</v>
      </c>
      <c r="R181" s="130">
        <f t="shared" si="179"/>
        <v>2.4569999999999999</v>
      </c>
      <c r="S181" s="130">
        <f t="shared" si="180"/>
        <v>2.4569999999999999</v>
      </c>
      <c r="T181" s="130">
        <f t="shared" si="181"/>
        <v>2.4569999999999999</v>
      </c>
      <c r="U181" s="130">
        <f t="shared" si="182"/>
        <v>2.4569999999999999</v>
      </c>
      <c r="V181" s="130">
        <f t="shared" si="183"/>
        <v>2.4569999999999999</v>
      </c>
      <c r="W181" s="130">
        <f t="shared" si="184"/>
        <v>2.4569999999999999</v>
      </c>
      <c r="X181" s="130">
        <f t="shared" si="185"/>
        <v>2.4569999999999999</v>
      </c>
      <c r="Y181" s="130">
        <f t="shared" si="186"/>
        <v>2.4569999999999999</v>
      </c>
      <c r="Z181" s="130">
        <f t="shared" si="187"/>
        <v>2.4569999999999999</v>
      </c>
      <c r="AA181" s="100">
        <f t="shared" si="141"/>
        <v>29.484000000000005</v>
      </c>
      <c r="AB181" s="100">
        <f>$G181*$BJ181</f>
        <v>2.4569999999999999</v>
      </c>
      <c r="AC181" s="100">
        <f>$G181*$BJ181</f>
        <v>2.4569999999999999</v>
      </c>
      <c r="AD181" s="100">
        <f>$G181*$BJ181</f>
        <v>2.4569999999999999</v>
      </c>
      <c r="AE181" s="100">
        <f>$G181*$BJ181</f>
        <v>2.4569999999999999</v>
      </c>
      <c r="AF181" s="100">
        <f>$G181*$BJ181</f>
        <v>2.4569999999999999</v>
      </c>
      <c r="AG181" s="100">
        <f>$G181*$BJ181</f>
        <v>2.4569999999999999</v>
      </c>
      <c r="AH181" s="100">
        <f>$G181*$BJ181</f>
        <v>2.4569999999999999</v>
      </c>
      <c r="AI181" s="100">
        <f>$G181*$BJ181</f>
        <v>2.4569999999999999</v>
      </c>
      <c r="AJ181" s="100">
        <f>$G181*$BJ181</f>
        <v>2.4569999999999999</v>
      </c>
      <c r="AK181" s="100">
        <f>$G181*$BJ181</f>
        <v>2.4569999999999999</v>
      </c>
      <c r="AL181" s="100">
        <f>$G181*$BJ181</f>
        <v>2.4569999999999999</v>
      </c>
      <c r="AM181" s="100">
        <f>$G181*$BJ181</f>
        <v>2.4569999999999999</v>
      </c>
      <c r="AN181" s="100">
        <f t="shared" si="118"/>
        <v>29.484000000000005</v>
      </c>
      <c r="AO181" s="100">
        <f>$G181*$BJ181</f>
        <v>2.4569999999999999</v>
      </c>
      <c r="AP181" s="100">
        <f>$G181*$BJ181</f>
        <v>2.4569999999999999</v>
      </c>
      <c r="AQ181" s="100">
        <f>$G181*$BJ181</f>
        <v>2.4569999999999999</v>
      </c>
      <c r="AR181" s="100">
        <f>$G181*$BJ181</f>
        <v>2.4569999999999999</v>
      </c>
      <c r="AS181" s="100">
        <f>$G181*$BJ181</f>
        <v>2.4569999999999999</v>
      </c>
      <c r="AT181" s="100">
        <f>$G181*$BJ181</f>
        <v>2.4569999999999999</v>
      </c>
      <c r="AU181" s="100">
        <f>$G181*$BJ181</f>
        <v>2.4569999999999999</v>
      </c>
      <c r="AV181" s="100">
        <f>$G181*$BJ181</f>
        <v>2.4569999999999999</v>
      </c>
      <c r="AW181" s="100">
        <f>$G181*$BJ181</f>
        <v>2.4569999999999999</v>
      </c>
      <c r="AX181" s="100">
        <f>$G181*$BJ181</f>
        <v>2.4569999999999999</v>
      </c>
      <c r="AY181" s="100">
        <f>$G181*$BJ181</f>
        <v>2.4569999999999999</v>
      </c>
      <c r="AZ181" s="100">
        <f>$G181*$BJ181</f>
        <v>2.4569999999999999</v>
      </c>
      <c r="BA181" s="116">
        <f t="shared" si="191"/>
        <v>29.484000000000005</v>
      </c>
      <c r="BB181" s="100" t="s">
        <v>176</v>
      </c>
      <c r="BC181" s="100" t="s">
        <v>176</v>
      </c>
      <c r="BD181" s="100" t="s">
        <v>176</v>
      </c>
      <c r="BE181" s="100" t="s">
        <v>176</v>
      </c>
      <c r="BF181" s="100" t="s">
        <v>176</v>
      </c>
      <c r="BG181" s="100" t="s">
        <v>176</v>
      </c>
      <c r="BH181" s="100" t="s">
        <v>176</v>
      </c>
      <c r="BI181" s="116">
        <f t="shared" si="172"/>
        <v>0</v>
      </c>
      <c r="BJ181" s="83">
        <f t="shared" si="120"/>
        <v>8.3333333333333332E-3</v>
      </c>
      <c r="BK181" s="100">
        <f t="shared" si="188"/>
        <v>294.83999999999997</v>
      </c>
      <c r="BL181" s="212"/>
    </row>
    <row r="182" spans="1:64" ht="12.75" customHeight="1" outlineLevel="1" x14ac:dyDescent="0.2">
      <c r="A182" s="9">
        <v>323</v>
      </c>
      <c r="B182" s="10" t="s">
        <v>119</v>
      </c>
      <c r="C182" s="11">
        <v>193</v>
      </c>
      <c r="D182" s="12">
        <v>41117</v>
      </c>
      <c r="E182" s="129">
        <v>352</v>
      </c>
      <c r="F182" s="102">
        <v>246.39999999999998</v>
      </c>
      <c r="G182" s="208">
        <f t="shared" si="121"/>
        <v>221.76</v>
      </c>
      <c r="H182" s="71">
        <f t="shared" si="190"/>
        <v>22.176000000000002</v>
      </c>
      <c r="I182" s="71">
        <f t="shared" si="123"/>
        <v>22.176000000000002</v>
      </c>
      <c r="J182" s="71">
        <f t="shared" si="124"/>
        <v>22.176000000000002</v>
      </c>
      <c r="K182" s="71">
        <f t="shared" si="125"/>
        <v>22.176000000000002</v>
      </c>
      <c r="L182" s="71">
        <f t="shared" si="126"/>
        <v>22.176000000000002</v>
      </c>
      <c r="M182" s="71">
        <f t="shared" si="127"/>
        <v>22.176000000000002</v>
      </c>
      <c r="N182" s="71">
        <f t="shared" si="128"/>
        <v>22.176000000000002</v>
      </c>
      <c r="O182" s="130">
        <f t="shared" si="176"/>
        <v>1.8479999999999999</v>
      </c>
      <c r="P182" s="130">
        <f t="shared" si="177"/>
        <v>1.8479999999999999</v>
      </c>
      <c r="Q182" s="130">
        <f t="shared" si="178"/>
        <v>1.8479999999999999</v>
      </c>
      <c r="R182" s="130">
        <f t="shared" si="179"/>
        <v>1.8479999999999999</v>
      </c>
      <c r="S182" s="130">
        <f t="shared" si="180"/>
        <v>1.8479999999999999</v>
      </c>
      <c r="T182" s="130">
        <f t="shared" si="181"/>
        <v>1.8479999999999999</v>
      </c>
      <c r="U182" s="130">
        <f t="shared" si="182"/>
        <v>1.8479999999999999</v>
      </c>
      <c r="V182" s="130">
        <f t="shared" si="183"/>
        <v>1.8479999999999999</v>
      </c>
      <c r="W182" s="130">
        <f t="shared" si="184"/>
        <v>1.8479999999999999</v>
      </c>
      <c r="X182" s="130">
        <f t="shared" si="185"/>
        <v>1.8479999999999999</v>
      </c>
      <c r="Y182" s="130">
        <f t="shared" si="186"/>
        <v>1.8479999999999999</v>
      </c>
      <c r="Z182" s="130">
        <f t="shared" si="187"/>
        <v>1.8479999999999999</v>
      </c>
      <c r="AA182" s="100">
        <f t="shared" si="141"/>
        <v>22.175999999999991</v>
      </c>
      <c r="AB182" s="100">
        <f>$G182*$BJ182</f>
        <v>1.8479999999999999</v>
      </c>
      <c r="AC182" s="100">
        <f>$G182*$BJ182</f>
        <v>1.8479999999999999</v>
      </c>
      <c r="AD182" s="100">
        <f>$G182*$BJ182</f>
        <v>1.8479999999999999</v>
      </c>
      <c r="AE182" s="100">
        <f>$G182*$BJ182</f>
        <v>1.8479999999999999</v>
      </c>
      <c r="AF182" s="100">
        <f>$G182*$BJ182</f>
        <v>1.8479999999999999</v>
      </c>
      <c r="AG182" s="100">
        <f>$G182*$BJ182</f>
        <v>1.8479999999999999</v>
      </c>
      <c r="AH182" s="100">
        <f>$G182*$BJ182</f>
        <v>1.8479999999999999</v>
      </c>
      <c r="AI182" s="100">
        <f>$G182*$BJ182</f>
        <v>1.8479999999999999</v>
      </c>
      <c r="AJ182" s="100">
        <f>$G182*$BJ182</f>
        <v>1.8479999999999999</v>
      </c>
      <c r="AK182" s="100">
        <f>$G182*$BJ182</f>
        <v>1.8479999999999999</v>
      </c>
      <c r="AL182" s="100">
        <f>$G182*$BJ182</f>
        <v>1.8479999999999999</v>
      </c>
      <c r="AM182" s="100">
        <f>$G182*$BJ182</f>
        <v>1.8479999999999999</v>
      </c>
      <c r="AN182" s="100">
        <f t="shared" si="118"/>
        <v>22.175999999999991</v>
      </c>
      <c r="AO182" s="100">
        <f>$G182*$BJ182</f>
        <v>1.8479999999999999</v>
      </c>
      <c r="AP182" s="100">
        <f>$G182*$BJ182</f>
        <v>1.8479999999999999</v>
      </c>
      <c r="AQ182" s="100">
        <f>$G182*$BJ182</f>
        <v>1.8479999999999999</v>
      </c>
      <c r="AR182" s="100">
        <f>$G182*$BJ182</f>
        <v>1.8479999999999999</v>
      </c>
      <c r="AS182" s="100">
        <f>$G182*$BJ182</f>
        <v>1.8479999999999999</v>
      </c>
      <c r="AT182" s="100">
        <f>$G182*$BJ182</f>
        <v>1.8479999999999999</v>
      </c>
      <c r="AU182" s="100">
        <f>$G182*$BJ182</f>
        <v>1.8479999999999999</v>
      </c>
      <c r="AV182" s="100">
        <f>$G182*$BJ182</f>
        <v>1.8479999999999999</v>
      </c>
      <c r="AW182" s="100">
        <f>$G182*$BJ182</f>
        <v>1.8479999999999999</v>
      </c>
      <c r="AX182" s="100">
        <f>$G182*$BJ182</f>
        <v>1.8479999999999999</v>
      </c>
      <c r="AY182" s="100">
        <f>$G182*$BJ182</f>
        <v>1.8479999999999999</v>
      </c>
      <c r="AZ182" s="100">
        <f>$G182*$BJ182</f>
        <v>1.8479999999999999</v>
      </c>
      <c r="BA182" s="116">
        <f t="shared" si="191"/>
        <v>22.175999999999991</v>
      </c>
      <c r="BB182" s="100" t="s">
        <v>176</v>
      </c>
      <c r="BC182" s="100" t="s">
        <v>176</v>
      </c>
      <c r="BD182" s="100" t="s">
        <v>176</v>
      </c>
      <c r="BE182" s="100" t="s">
        <v>176</v>
      </c>
      <c r="BF182" s="100" t="s">
        <v>176</v>
      </c>
      <c r="BG182" s="100" t="s">
        <v>176</v>
      </c>
      <c r="BH182" s="100" t="s">
        <v>176</v>
      </c>
      <c r="BI182" s="116">
        <f t="shared" si="172"/>
        <v>0</v>
      </c>
      <c r="BJ182" s="83">
        <f t="shared" si="120"/>
        <v>8.3333333333333332E-3</v>
      </c>
      <c r="BK182" s="100">
        <f t="shared" si="188"/>
        <v>221.76</v>
      </c>
      <c r="BL182" s="212"/>
    </row>
    <row r="183" spans="1:64" ht="12.75" customHeight="1" outlineLevel="1" x14ac:dyDescent="0.2">
      <c r="A183" s="9">
        <v>324</v>
      </c>
      <c r="B183" s="10" t="s">
        <v>119</v>
      </c>
      <c r="C183" s="11">
        <v>193</v>
      </c>
      <c r="D183" s="12">
        <v>41117</v>
      </c>
      <c r="E183" s="129">
        <v>352</v>
      </c>
      <c r="F183" s="102">
        <v>246.39999999999998</v>
      </c>
      <c r="G183" s="208">
        <f t="shared" si="121"/>
        <v>221.76</v>
      </c>
      <c r="H183" s="71">
        <f t="shared" si="190"/>
        <v>22.176000000000002</v>
      </c>
      <c r="I183" s="71">
        <f t="shared" si="123"/>
        <v>22.176000000000002</v>
      </c>
      <c r="J183" s="71">
        <f t="shared" si="124"/>
        <v>22.176000000000002</v>
      </c>
      <c r="K183" s="71">
        <f t="shared" si="125"/>
        <v>22.176000000000002</v>
      </c>
      <c r="L183" s="71">
        <f t="shared" si="126"/>
        <v>22.176000000000002</v>
      </c>
      <c r="M183" s="71">
        <f t="shared" si="127"/>
        <v>22.176000000000002</v>
      </c>
      <c r="N183" s="71">
        <f t="shared" si="128"/>
        <v>22.176000000000002</v>
      </c>
      <c r="O183" s="130">
        <f t="shared" si="176"/>
        <v>1.8479999999999999</v>
      </c>
      <c r="P183" s="130">
        <f t="shared" si="177"/>
        <v>1.8479999999999999</v>
      </c>
      <c r="Q183" s="130">
        <f t="shared" si="178"/>
        <v>1.8479999999999999</v>
      </c>
      <c r="R183" s="130">
        <f t="shared" si="179"/>
        <v>1.8479999999999999</v>
      </c>
      <c r="S183" s="130">
        <f t="shared" si="180"/>
        <v>1.8479999999999999</v>
      </c>
      <c r="T183" s="130">
        <f t="shared" si="181"/>
        <v>1.8479999999999999</v>
      </c>
      <c r="U183" s="130">
        <f t="shared" si="182"/>
        <v>1.8479999999999999</v>
      </c>
      <c r="V183" s="130">
        <f t="shared" si="183"/>
        <v>1.8479999999999999</v>
      </c>
      <c r="W183" s="130">
        <f t="shared" si="184"/>
        <v>1.8479999999999999</v>
      </c>
      <c r="X183" s="130">
        <f t="shared" si="185"/>
        <v>1.8479999999999999</v>
      </c>
      <c r="Y183" s="130">
        <f t="shared" si="186"/>
        <v>1.8479999999999999</v>
      </c>
      <c r="Z183" s="130">
        <f t="shared" si="187"/>
        <v>1.8479999999999999</v>
      </c>
      <c r="AA183" s="100">
        <f t="shared" si="141"/>
        <v>22.175999999999991</v>
      </c>
      <c r="AB183" s="100">
        <f>$G183*$BJ183</f>
        <v>1.8479999999999999</v>
      </c>
      <c r="AC183" s="100">
        <f>$G183*$BJ183</f>
        <v>1.8479999999999999</v>
      </c>
      <c r="AD183" s="100">
        <f>$G183*$BJ183</f>
        <v>1.8479999999999999</v>
      </c>
      <c r="AE183" s="100">
        <f>$G183*$BJ183</f>
        <v>1.8479999999999999</v>
      </c>
      <c r="AF183" s="100">
        <f>$G183*$BJ183</f>
        <v>1.8479999999999999</v>
      </c>
      <c r="AG183" s="100">
        <f>$G183*$BJ183</f>
        <v>1.8479999999999999</v>
      </c>
      <c r="AH183" s="100">
        <f>$G183*$BJ183</f>
        <v>1.8479999999999999</v>
      </c>
      <c r="AI183" s="100">
        <f>$G183*$BJ183</f>
        <v>1.8479999999999999</v>
      </c>
      <c r="AJ183" s="100">
        <f>$G183*$BJ183</f>
        <v>1.8479999999999999</v>
      </c>
      <c r="AK183" s="100">
        <f>$G183*$BJ183</f>
        <v>1.8479999999999999</v>
      </c>
      <c r="AL183" s="100">
        <f>$G183*$BJ183</f>
        <v>1.8479999999999999</v>
      </c>
      <c r="AM183" s="100">
        <f>$G183*$BJ183</f>
        <v>1.8479999999999999</v>
      </c>
      <c r="AN183" s="100">
        <f t="shared" si="118"/>
        <v>22.175999999999991</v>
      </c>
      <c r="AO183" s="100">
        <f>$G183*$BJ183</f>
        <v>1.8479999999999999</v>
      </c>
      <c r="AP183" s="100">
        <f>$G183*$BJ183</f>
        <v>1.8479999999999999</v>
      </c>
      <c r="AQ183" s="100">
        <f>$G183*$BJ183</f>
        <v>1.8479999999999999</v>
      </c>
      <c r="AR183" s="100">
        <f>$G183*$BJ183</f>
        <v>1.8479999999999999</v>
      </c>
      <c r="AS183" s="100">
        <f>$G183*$BJ183</f>
        <v>1.8479999999999999</v>
      </c>
      <c r="AT183" s="100">
        <f>$G183*$BJ183</f>
        <v>1.8479999999999999</v>
      </c>
      <c r="AU183" s="100">
        <f>$G183*$BJ183</f>
        <v>1.8479999999999999</v>
      </c>
      <c r="AV183" s="100">
        <f>$G183*$BJ183</f>
        <v>1.8479999999999999</v>
      </c>
      <c r="AW183" s="100">
        <f>$G183*$BJ183</f>
        <v>1.8479999999999999</v>
      </c>
      <c r="AX183" s="100">
        <f>$G183*$BJ183</f>
        <v>1.8479999999999999</v>
      </c>
      <c r="AY183" s="100">
        <f>$G183*$BJ183</f>
        <v>1.8479999999999999</v>
      </c>
      <c r="AZ183" s="100">
        <f>$G183*$BJ183</f>
        <v>1.8479999999999999</v>
      </c>
      <c r="BA183" s="116">
        <f t="shared" si="191"/>
        <v>22.175999999999991</v>
      </c>
      <c r="BB183" s="100" t="s">
        <v>176</v>
      </c>
      <c r="BC183" s="100" t="s">
        <v>176</v>
      </c>
      <c r="BD183" s="100" t="s">
        <v>176</v>
      </c>
      <c r="BE183" s="100" t="s">
        <v>176</v>
      </c>
      <c r="BF183" s="100" t="s">
        <v>176</v>
      </c>
      <c r="BG183" s="100" t="s">
        <v>176</v>
      </c>
      <c r="BH183" s="100" t="s">
        <v>176</v>
      </c>
      <c r="BI183" s="116">
        <f t="shared" si="172"/>
        <v>0</v>
      </c>
      <c r="BJ183" s="83">
        <f t="shared" si="120"/>
        <v>8.3333333333333332E-3</v>
      </c>
      <c r="BK183" s="100">
        <f t="shared" si="188"/>
        <v>221.76</v>
      </c>
      <c r="BL183" s="212"/>
    </row>
    <row r="184" spans="1:64" ht="12.75" customHeight="1" outlineLevel="1" x14ac:dyDescent="0.2">
      <c r="A184" s="9">
        <v>325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8">
        <f t="shared" si="121"/>
        <v>233.1</v>
      </c>
      <c r="H184" s="71">
        <f t="shared" si="190"/>
        <v>23.310000000000002</v>
      </c>
      <c r="I184" s="71">
        <f t="shared" si="123"/>
        <v>23.310000000000002</v>
      </c>
      <c r="J184" s="71">
        <f t="shared" si="124"/>
        <v>23.310000000000002</v>
      </c>
      <c r="K184" s="71">
        <f t="shared" si="125"/>
        <v>23.310000000000002</v>
      </c>
      <c r="L184" s="71">
        <f t="shared" si="126"/>
        <v>23.310000000000002</v>
      </c>
      <c r="M184" s="71">
        <f t="shared" si="127"/>
        <v>23.310000000000002</v>
      </c>
      <c r="N184" s="71">
        <f t="shared" si="128"/>
        <v>23.310000000000002</v>
      </c>
      <c r="O184" s="130">
        <f t="shared" si="176"/>
        <v>1.9424999999999999</v>
      </c>
      <c r="P184" s="130">
        <f t="shared" si="177"/>
        <v>1.9424999999999999</v>
      </c>
      <c r="Q184" s="130">
        <f t="shared" si="178"/>
        <v>1.9424999999999999</v>
      </c>
      <c r="R184" s="130">
        <f t="shared" si="179"/>
        <v>1.9424999999999999</v>
      </c>
      <c r="S184" s="130">
        <f t="shared" si="180"/>
        <v>1.9424999999999999</v>
      </c>
      <c r="T184" s="130">
        <f t="shared" si="181"/>
        <v>1.9424999999999999</v>
      </c>
      <c r="U184" s="130">
        <f t="shared" si="182"/>
        <v>1.9424999999999999</v>
      </c>
      <c r="V184" s="130">
        <f t="shared" si="183"/>
        <v>1.9424999999999999</v>
      </c>
      <c r="W184" s="130">
        <f t="shared" si="184"/>
        <v>1.9424999999999999</v>
      </c>
      <c r="X184" s="130">
        <f t="shared" si="185"/>
        <v>1.9424999999999999</v>
      </c>
      <c r="Y184" s="130">
        <f t="shared" si="186"/>
        <v>1.9424999999999999</v>
      </c>
      <c r="Z184" s="130">
        <f t="shared" si="187"/>
        <v>1.9424999999999999</v>
      </c>
      <c r="AA184" s="100">
        <f t="shared" si="141"/>
        <v>23.309999999999992</v>
      </c>
      <c r="AB184" s="100">
        <f>$G184*$BJ184</f>
        <v>1.9424999999999999</v>
      </c>
      <c r="AC184" s="100">
        <f>$G184*$BJ184</f>
        <v>1.9424999999999999</v>
      </c>
      <c r="AD184" s="100">
        <f>$G184*$BJ184</f>
        <v>1.9424999999999999</v>
      </c>
      <c r="AE184" s="100">
        <f>$G184*$BJ184</f>
        <v>1.9424999999999999</v>
      </c>
      <c r="AF184" s="100">
        <f>$G184*$BJ184</f>
        <v>1.9424999999999999</v>
      </c>
      <c r="AG184" s="100">
        <f>$G184*$BJ184</f>
        <v>1.9424999999999999</v>
      </c>
      <c r="AH184" s="100">
        <f>$G184*$BJ184</f>
        <v>1.9424999999999999</v>
      </c>
      <c r="AI184" s="100">
        <f>$G184*$BJ184</f>
        <v>1.9424999999999999</v>
      </c>
      <c r="AJ184" s="100">
        <f>$G184*$BJ184</f>
        <v>1.9424999999999999</v>
      </c>
      <c r="AK184" s="100">
        <f>$G184*$BJ184</f>
        <v>1.9424999999999999</v>
      </c>
      <c r="AL184" s="100">
        <f>$G184*$BJ184</f>
        <v>1.9424999999999999</v>
      </c>
      <c r="AM184" s="100">
        <f>$G184*$BJ184</f>
        <v>1.9424999999999999</v>
      </c>
      <c r="AN184" s="100">
        <f t="shared" si="118"/>
        <v>23.309999999999992</v>
      </c>
      <c r="AO184" s="100">
        <f>$G184*$BJ184</f>
        <v>1.9424999999999999</v>
      </c>
      <c r="AP184" s="100">
        <f>$G184*$BJ184</f>
        <v>1.9424999999999999</v>
      </c>
      <c r="AQ184" s="100">
        <f>$G184*$BJ184</f>
        <v>1.9424999999999999</v>
      </c>
      <c r="AR184" s="100">
        <f>$G184*$BJ184</f>
        <v>1.9424999999999999</v>
      </c>
      <c r="AS184" s="100">
        <f>$G184*$BJ184</f>
        <v>1.9424999999999999</v>
      </c>
      <c r="AT184" s="100">
        <f>$G184*$BJ184</f>
        <v>1.9424999999999999</v>
      </c>
      <c r="AU184" s="100">
        <f>$G184*$BJ184</f>
        <v>1.9424999999999999</v>
      </c>
      <c r="AV184" s="100">
        <f>$G184*$BJ184</f>
        <v>1.9424999999999999</v>
      </c>
      <c r="AW184" s="100">
        <f>$G184*$BJ184</f>
        <v>1.9424999999999999</v>
      </c>
      <c r="AX184" s="100">
        <f>$G184*$BJ184</f>
        <v>1.9424999999999999</v>
      </c>
      <c r="AY184" s="100">
        <f>$G184*$BJ184</f>
        <v>1.9424999999999999</v>
      </c>
      <c r="AZ184" s="100">
        <f>$G184*$BJ184</f>
        <v>1.9424999999999999</v>
      </c>
      <c r="BA184" s="116">
        <f t="shared" si="191"/>
        <v>23.309999999999992</v>
      </c>
      <c r="BB184" s="100" t="s">
        <v>176</v>
      </c>
      <c r="BC184" s="100" t="s">
        <v>176</v>
      </c>
      <c r="BD184" s="100" t="s">
        <v>176</v>
      </c>
      <c r="BE184" s="100" t="s">
        <v>176</v>
      </c>
      <c r="BF184" s="100" t="s">
        <v>176</v>
      </c>
      <c r="BG184" s="100" t="s">
        <v>176</v>
      </c>
      <c r="BH184" s="100" t="s">
        <v>176</v>
      </c>
      <c r="BI184" s="116">
        <f t="shared" si="172"/>
        <v>0</v>
      </c>
      <c r="BJ184" s="83">
        <f t="shared" si="120"/>
        <v>8.3333333333333332E-3</v>
      </c>
      <c r="BK184" s="100">
        <f t="shared" si="188"/>
        <v>233.10000000000002</v>
      </c>
      <c r="BL184" s="212"/>
    </row>
    <row r="185" spans="1:64" ht="12.75" customHeight="1" outlineLevel="1" x14ac:dyDescent="0.2">
      <c r="A185" s="9">
        <v>326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8">
        <f t="shared" si="121"/>
        <v>233.1</v>
      </c>
      <c r="H185" s="71">
        <f t="shared" si="190"/>
        <v>23.310000000000002</v>
      </c>
      <c r="I185" s="71">
        <f t="shared" si="123"/>
        <v>23.310000000000002</v>
      </c>
      <c r="J185" s="71">
        <f t="shared" si="124"/>
        <v>23.310000000000002</v>
      </c>
      <c r="K185" s="71">
        <f t="shared" si="125"/>
        <v>23.310000000000002</v>
      </c>
      <c r="L185" s="71">
        <f t="shared" si="126"/>
        <v>23.310000000000002</v>
      </c>
      <c r="M185" s="71">
        <f t="shared" si="127"/>
        <v>23.310000000000002</v>
      </c>
      <c r="N185" s="71">
        <f t="shared" si="128"/>
        <v>23.310000000000002</v>
      </c>
      <c r="O185" s="130">
        <f t="shared" si="176"/>
        <v>1.9424999999999999</v>
      </c>
      <c r="P185" s="130">
        <f t="shared" si="177"/>
        <v>1.9424999999999999</v>
      </c>
      <c r="Q185" s="130">
        <f t="shared" si="178"/>
        <v>1.9424999999999999</v>
      </c>
      <c r="R185" s="130">
        <f t="shared" si="179"/>
        <v>1.9424999999999999</v>
      </c>
      <c r="S185" s="130">
        <f t="shared" si="180"/>
        <v>1.9424999999999999</v>
      </c>
      <c r="T185" s="130">
        <f t="shared" si="181"/>
        <v>1.9424999999999999</v>
      </c>
      <c r="U185" s="130">
        <f t="shared" si="182"/>
        <v>1.9424999999999999</v>
      </c>
      <c r="V185" s="130">
        <f t="shared" si="183"/>
        <v>1.9424999999999999</v>
      </c>
      <c r="W185" s="130">
        <f t="shared" si="184"/>
        <v>1.9424999999999999</v>
      </c>
      <c r="X185" s="130">
        <f t="shared" si="185"/>
        <v>1.9424999999999999</v>
      </c>
      <c r="Y185" s="130">
        <f t="shared" si="186"/>
        <v>1.9424999999999999</v>
      </c>
      <c r="Z185" s="130">
        <f t="shared" si="187"/>
        <v>1.9424999999999999</v>
      </c>
      <c r="AA185" s="100">
        <f t="shared" si="141"/>
        <v>23.309999999999992</v>
      </c>
      <c r="AB185" s="100">
        <f>$G185*$BJ185</f>
        <v>1.9424999999999999</v>
      </c>
      <c r="AC185" s="100">
        <f>$G185*$BJ185</f>
        <v>1.9424999999999999</v>
      </c>
      <c r="AD185" s="100">
        <f>$G185*$BJ185</f>
        <v>1.9424999999999999</v>
      </c>
      <c r="AE185" s="100">
        <f>$G185*$BJ185</f>
        <v>1.9424999999999999</v>
      </c>
      <c r="AF185" s="100">
        <f>$G185*$BJ185</f>
        <v>1.9424999999999999</v>
      </c>
      <c r="AG185" s="100">
        <f>$G185*$BJ185</f>
        <v>1.9424999999999999</v>
      </c>
      <c r="AH185" s="100">
        <f>$G185*$BJ185</f>
        <v>1.9424999999999999</v>
      </c>
      <c r="AI185" s="100">
        <f>$G185*$BJ185</f>
        <v>1.9424999999999999</v>
      </c>
      <c r="AJ185" s="100">
        <f>$G185*$BJ185</f>
        <v>1.9424999999999999</v>
      </c>
      <c r="AK185" s="100">
        <f>$G185*$BJ185</f>
        <v>1.9424999999999999</v>
      </c>
      <c r="AL185" s="100">
        <f>$G185*$BJ185</f>
        <v>1.9424999999999999</v>
      </c>
      <c r="AM185" s="100">
        <f>$G185*$BJ185</f>
        <v>1.9424999999999999</v>
      </c>
      <c r="AN185" s="100">
        <f t="shared" si="118"/>
        <v>23.309999999999992</v>
      </c>
      <c r="AO185" s="100">
        <f>$G185*$BJ185</f>
        <v>1.9424999999999999</v>
      </c>
      <c r="AP185" s="100">
        <f>$G185*$BJ185</f>
        <v>1.9424999999999999</v>
      </c>
      <c r="AQ185" s="100">
        <f>$G185*$BJ185</f>
        <v>1.9424999999999999</v>
      </c>
      <c r="AR185" s="100">
        <f>$G185*$BJ185</f>
        <v>1.9424999999999999</v>
      </c>
      <c r="AS185" s="100">
        <f>$G185*$BJ185</f>
        <v>1.9424999999999999</v>
      </c>
      <c r="AT185" s="100">
        <f>$G185*$BJ185</f>
        <v>1.9424999999999999</v>
      </c>
      <c r="AU185" s="100">
        <f>$G185*$BJ185</f>
        <v>1.9424999999999999</v>
      </c>
      <c r="AV185" s="100">
        <f>$G185*$BJ185</f>
        <v>1.9424999999999999</v>
      </c>
      <c r="AW185" s="100">
        <f>$G185*$BJ185</f>
        <v>1.9424999999999999</v>
      </c>
      <c r="AX185" s="100">
        <f>$G185*$BJ185</f>
        <v>1.9424999999999999</v>
      </c>
      <c r="AY185" s="100">
        <f>$G185*$BJ185</f>
        <v>1.9424999999999999</v>
      </c>
      <c r="AZ185" s="100">
        <f>$G185*$BJ185</f>
        <v>1.9424999999999999</v>
      </c>
      <c r="BA185" s="116">
        <f t="shared" si="191"/>
        <v>23.309999999999992</v>
      </c>
      <c r="BB185" s="100" t="s">
        <v>176</v>
      </c>
      <c r="BC185" s="100" t="s">
        <v>176</v>
      </c>
      <c r="BD185" s="100" t="s">
        <v>176</v>
      </c>
      <c r="BE185" s="100" t="s">
        <v>176</v>
      </c>
      <c r="BF185" s="100" t="s">
        <v>176</v>
      </c>
      <c r="BG185" s="100" t="s">
        <v>176</v>
      </c>
      <c r="BH185" s="100" t="s">
        <v>176</v>
      </c>
      <c r="BI185" s="116">
        <f t="shared" si="172"/>
        <v>0</v>
      </c>
      <c r="BJ185" s="83">
        <f t="shared" si="120"/>
        <v>8.3333333333333332E-3</v>
      </c>
      <c r="BK185" s="100">
        <f t="shared" si="188"/>
        <v>233.10000000000002</v>
      </c>
      <c r="BL185" s="212"/>
    </row>
    <row r="186" spans="1:64" ht="12.75" customHeight="1" outlineLevel="1" x14ac:dyDescent="0.2">
      <c r="A186" s="9">
        <v>327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8">
        <f t="shared" si="121"/>
        <v>233.1</v>
      </c>
      <c r="H186" s="71">
        <f t="shared" si="190"/>
        <v>23.310000000000002</v>
      </c>
      <c r="I186" s="71">
        <f t="shared" si="123"/>
        <v>23.310000000000002</v>
      </c>
      <c r="J186" s="71">
        <f t="shared" si="124"/>
        <v>23.310000000000002</v>
      </c>
      <c r="K186" s="71">
        <f t="shared" si="125"/>
        <v>23.310000000000002</v>
      </c>
      <c r="L186" s="71">
        <f t="shared" si="126"/>
        <v>23.310000000000002</v>
      </c>
      <c r="M186" s="71">
        <f t="shared" si="127"/>
        <v>23.310000000000002</v>
      </c>
      <c r="N186" s="71">
        <f t="shared" si="128"/>
        <v>23.310000000000002</v>
      </c>
      <c r="O186" s="130">
        <f t="shared" si="176"/>
        <v>1.9424999999999999</v>
      </c>
      <c r="P186" s="130">
        <f t="shared" si="177"/>
        <v>1.9424999999999999</v>
      </c>
      <c r="Q186" s="130">
        <f t="shared" si="178"/>
        <v>1.9424999999999999</v>
      </c>
      <c r="R186" s="130">
        <f t="shared" si="179"/>
        <v>1.9424999999999999</v>
      </c>
      <c r="S186" s="130">
        <f t="shared" si="180"/>
        <v>1.9424999999999999</v>
      </c>
      <c r="T186" s="130">
        <f t="shared" si="181"/>
        <v>1.9424999999999999</v>
      </c>
      <c r="U186" s="130">
        <f t="shared" si="182"/>
        <v>1.9424999999999999</v>
      </c>
      <c r="V186" s="130">
        <f t="shared" si="183"/>
        <v>1.9424999999999999</v>
      </c>
      <c r="W186" s="130">
        <f t="shared" si="184"/>
        <v>1.9424999999999999</v>
      </c>
      <c r="X186" s="130">
        <f t="shared" si="185"/>
        <v>1.9424999999999999</v>
      </c>
      <c r="Y186" s="130">
        <f t="shared" si="186"/>
        <v>1.9424999999999999</v>
      </c>
      <c r="Z186" s="130">
        <f t="shared" si="187"/>
        <v>1.9424999999999999</v>
      </c>
      <c r="AA186" s="100">
        <f t="shared" si="141"/>
        <v>23.309999999999992</v>
      </c>
      <c r="AB186" s="100">
        <f>$G186*$BJ186</f>
        <v>1.9424999999999999</v>
      </c>
      <c r="AC186" s="100">
        <f>$G186*$BJ186</f>
        <v>1.9424999999999999</v>
      </c>
      <c r="AD186" s="100">
        <f>$G186*$BJ186</f>
        <v>1.9424999999999999</v>
      </c>
      <c r="AE186" s="100">
        <f>$G186*$BJ186</f>
        <v>1.9424999999999999</v>
      </c>
      <c r="AF186" s="100">
        <f>$G186*$BJ186</f>
        <v>1.9424999999999999</v>
      </c>
      <c r="AG186" s="100">
        <f>$G186*$BJ186</f>
        <v>1.9424999999999999</v>
      </c>
      <c r="AH186" s="100">
        <f>$G186*$BJ186</f>
        <v>1.9424999999999999</v>
      </c>
      <c r="AI186" s="100">
        <f>$G186*$BJ186</f>
        <v>1.9424999999999999</v>
      </c>
      <c r="AJ186" s="100">
        <f>$G186*$BJ186</f>
        <v>1.9424999999999999</v>
      </c>
      <c r="AK186" s="100">
        <f>$G186*$BJ186</f>
        <v>1.9424999999999999</v>
      </c>
      <c r="AL186" s="100">
        <f>$G186*$BJ186</f>
        <v>1.9424999999999999</v>
      </c>
      <c r="AM186" s="100">
        <f>$G186*$BJ186</f>
        <v>1.9424999999999999</v>
      </c>
      <c r="AN186" s="100">
        <f t="shared" si="118"/>
        <v>23.309999999999992</v>
      </c>
      <c r="AO186" s="100">
        <f>$G186*$BJ186</f>
        <v>1.9424999999999999</v>
      </c>
      <c r="AP186" s="100">
        <f>$G186*$BJ186</f>
        <v>1.9424999999999999</v>
      </c>
      <c r="AQ186" s="100">
        <f>$G186*$BJ186</f>
        <v>1.9424999999999999</v>
      </c>
      <c r="AR186" s="100">
        <f>$G186*$BJ186</f>
        <v>1.9424999999999999</v>
      </c>
      <c r="AS186" s="100">
        <f>$G186*$BJ186</f>
        <v>1.9424999999999999</v>
      </c>
      <c r="AT186" s="100">
        <f>$G186*$BJ186</f>
        <v>1.9424999999999999</v>
      </c>
      <c r="AU186" s="100">
        <f>$G186*$BJ186</f>
        <v>1.9424999999999999</v>
      </c>
      <c r="AV186" s="100">
        <f>$G186*$BJ186</f>
        <v>1.9424999999999999</v>
      </c>
      <c r="AW186" s="100">
        <f>$G186*$BJ186</f>
        <v>1.9424999999999999</v>
      </c>
      <c r="AX186" s="100">
        <f>$G186*$BJ186</f>
        <v>1.9424999999999999</v>
      </c>
      <c r="AY186" s="100">
        <f>$G186*$BJ186</f>
        <v>1.9424999999999999</v>
      </c>
      <c r="AZ186" s="100">
        <f>$G186*$BJ186</f>
        <v>1.9424999999999999</v>
      </c>
      <c r="BA186" s="116">
        <f t="shared" si="191"/>
        <v>23.309999999999992</v>
      </c>
      <c r="BB186" s="100" t="s">
        <v>176</v>
      </c>
      <c r="BC186" s="100" t="s">
        <v>176</v>
      </c>
      <c r="BD186" s="100" t="s">
        <v>176</v>
      </c>
      <c r="BE186" s="100" t="s">
        <v>176</v>
      </c>
      <c r="BF186" s="100" t="s">
        <v>176</v>
      </c>
      <c r="BG186" s="100" t="s">
        <v>176</v>
      </c>
      <c r="BH186" s="100" t="s">
        <v>176</v>
      </c>
      <c r="BI186" s="116">
        <f t="shared" si="172"/>
        <v>0</v>
      </c>
      <c r="BJ186" s="83">
        <f t="shared" si="120"/>
        <v>8.3333333333333332E-3</v>
      </c>
      <c r="BK186" s="100">
        <f t="shared" si="188"/>
        <v>233.10000000000002</v>
      </c>
      <c r="BL186" s="212"/>
    </row>
    <row r="187" spans="1:64" ht="12.75" customHeight="1" outlineLevel="1" x14ac:dyDescent="0.2">
      <c r="A187" s="9">
        <v>328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8">
        <f t="shared" si="121"/>
        <v>233.1</v>
      </c>
      <c r="H187" s="71">
        <f t="shared" si="190"/>
        <v>23.310000000000002</v>
      </c>
      <c r="I187" s="71">
        <f t="shared" si="123"/>
        <v>23.310000000000002</v>
      </c>
      <c r="J187" s="71">
        <f t="shared" si="124"/>
        <v>23.310000000000002</v>
      </c>
      <c r="K187" s="71">
        <f t="shared" si="125"/>
        <v>23.310000000000002</v>
      </c>
      <c r="L187" s="71">
        <f t="shared" si="126"/>
        <v>23.310000000000002</v>
      </c>
      <c r="M187" s="71">
        <f t="shared" si="127"/>
        <v>23.310000000000002</v>
      </c>
      <c r="N187" s="71">
        <f t="shared" si="128"/>
        <v>23.310000000000002</v>
      </c>
      <c r="O187" s="130">
        <f t="shared" si="176"/>
        <v>1.9424999999999999</v>
      </c>
      <c r="P187" s="130">
        <f t="shared" si="177"/>
        <v>1.9424999999999999</v>
      </c>
      <c r="Q187" s="130">
        <f t="shared" si="178"/>
        <v>1.9424999999999999</v>
      </c>
      <c r="R187" s="130">
        <f t="shared" si="179"/>
        <v>1.9424999999999999</v>
      </c>
      <c r="S187" s="130">
        <f t="shared" si="180"/>
        <v>1.9424999999999999</v>
      </c>
      <c r="T187" s="130">
        <f t="shared" si="181"/>
        <v>1.9424999999999999</v>
      </c>
      <c r="U187" s="130">
        <f t="shared" si="182"/>
        <v>1.9424999999999999</v>
      </c>
      <c r="V187" s="130">
        <f t="shared" si="183"/>
        <v>1.9424999999999999</v>
      </c>
      <c r="W187" s="130">
        <f t="shared" si="184"/>
        <v>1.9424999999999999</v>
      </c>
      <c r="X187" s="130">
        <f t="shared" si="185"/>
        <v>1.9424999999999999</v>
      </c>
      <c r="Y187" s="130">
        <f t="shared" si="186"/>
        <v>1.9424999999999999</v>
      </c>
      <c r="Z187" s="130">
        <f t="shared" si="187"/>
        <v>1.9424999999999999</v>
      </c>
      <c r="AA187" s="100">
        <f t="shared" si="141"/>
        <v>23.309999999999992</v>
      </c>
      <c r="AB187" s="100">
        <f>$G187*$BJ187</f>
        <v>1.9424999999999999</v>
      </c>
      <c r="AC187" s="100">
        <f>$G187*$BJ187</f>
        <v>1.9424999999999999</v>
      </c>
      <c r="AD187" s="100">
        <f>$G187*$BJ187</f>
        <v>1.9424999999999999</v>
      </c>
      <c r="AE187" s="100">
        <f>$G187*$BJ187</f>
        <v>1.9424999999999999</v>
      </c>
      <c r="AF187" s="100">
        <f>$G187*$BJ187</f>
        <v>1.9424999999999999</v>
      </c>
      <c r="AG187" s="100">
        <f>$G187*$BJ187</f>
        <v>1.9424999999999999</v>
      </c>
      <c r="AH187" s="100">
        <f>$G187*$BJ187</f>
        <v>1.9424999999999999</v>
      </c>
      <c r="AI187" s="100">
        <f>$G187*$BJ187</f>
        <v>1.9424999999999999</v>
      </c>
      <c r="AJ187" s="100">
        <f>$G187*$BJ187</f>
        <v>1.9424999999999999</v>
      </c>
      <c r="AK187" s="100">
        <f>$G187*$BJ187</f>
        <v>1.9424999999999999</v>
      </c>
      <c r="AL187" s="100">
        <f>$G187*$BJ187</f>
        <v>1.9424999999999999</v>
      </c>
      <c r="AM187" s="100">
        <f>$G187*$BJ187</f>
        <v>1.9424999999999999</v>
      </c>
      <c r="AN187" s="100">
        <f t="shared" si="118"/>
        <v>23.309999999999992</v>
      </c>
      <c r="AO187" s="100">
        <f>$G187*$BJ187</f>
        <v>1.9424999999999999</v>
      </c>
      <c r="AP187" s="100">
        <f>$G187*$BJ187</f>
        <v>1.9424999999999999</v>
      </c>
      <c r="AQ187" s="100">
        <f>$G187*$BJ187</f>
        <v>1.9424999999999999</v>
      </c>
      <c r="AR187" s="100">
        <f>$G187*$BJ187</f>
        <v>1.9424999999999999</v>
      </c>
      <c r="AS187" s="100">
        <f>$G187*$BJ187</f>
        <v>1.9424999999999999</v>
      </c>
      <c r="AT187" s="100">
        <f>$G187*$BJ187</f>
        <v>1.9424999999999999</v>
      </c>
      <c r="AU187" s="100">
        <f>$G187*$BJ187</f>
        <v>1.9424999999999999</v>
      </c>
      <c r="AV187" s="100">
        <f>$G187*$BJ187</f>
        <v>1.9424999999999999</v>
      </c>
      <c r="AW187" s="100">
        <f>$G187*$BJ187</f>
        <v>1.9424999999999999</v>
      </c>
      <c r="AX187" s="100">
        <f>$G187*$BJ187</f>
        <v>1.9424999999999999</v>
      </c>
      <c r="AY187" s="100">
        <f>$G187*$BJ187</f>
        <v>1.9424999999999999</v>
      </c>
      <c r="AZ187" s="100">
        <f>$G187*$BJ187</f>
        <v>1.9424999999999999</v>
      </c>
      <c r="BA187" s="116">
        <f t="shared" si="191"/>
        <v>23.309999999999992</v>
      </c>
      <c r="BB187" s="100" t="s">
        <v>176</v>
      </c>
      <c r="BC187" s="100" t="s">
        <v>176</v>
      </c>
      <c r="BD187" s="100" t="s">
        <v>176</v>
      </c>
      <c r="BE187" s="100" t="s">
        <v>176</v>
      </c>
      <c r="BF187" s="100" t="s">
        <v>176</v>
      </c>
      <c r="BG187" s="100" t="s">
        <v>176</v>
      </c>
      <c r="BH187" s="100" t="s">
        <v>176</v>
      </c>
      <c r="BI187" s="116">
        <f t="shared" si="172"/>
        <v>0</v>
      </c>
      <c r="BJ187" s="83">
        <f t="shared" si="120"/>
        <v>8.3333333333333332E-3</v>
      </c>
      <c r="BK187" s="100">
        <f t="shared" si="188"/>
        <v>233.10000000000002</v>
      </c>
      <c r="BL187" s="212"/>
    </row>
    <row r="188" spans="1:64" ht="12.75" customHeight="1" outlineLevel="1" x14ac:dyDescent="0.2">
      <c r="A188" s="9">
        <v>329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8">
        <f t="shared" si="121"/>
        <v>233.1</v>
      </c>
      <c r="H188" s="71">
        <f t="shared" si="190"/>
        <v>23.310000000000002</v>
      </c>
      <c r="I188" s="71">
        <f t="shared" si="123"/>
        <v>23.310000000000002</v>
      </c>
      <c r="J188" s="71">
        <f t="shared" si="124"/>
        <v>23.310000000000002</v>
      </c>
      <c r="K188" s="71">
        <f t="shared" si="125"/>
        <v>23.310000000000002</v>
      </c>
      <c r="L188" s="71">
        <f t="shared" si="126"/>
        <v>23.310000000000002</v>
      </c>
      <c r="M188" s="71">
        <f t="shared" si="127"/>
        <v>23.310000000000002</v>
      </c>
      <c r="N188" s="71">
        <f t="shared" si="128"/>
        <v>23.310000000000002</v>
      </c>
      <c r="O188" s="130">
        <f t="shared" si="176"/>
        <v>1.9424999999999999</v>
      </c>
      <c r="P188" s="130">
        <f t="shared" si="177"/>
        <v>1.9424999999999999</v>
      </c>
      <c r="Q188" s="130">
        <f t="shared" si="178"/>
        <v>1.9424999999999999</v>
      </c>
      <c r="R188" s="130">
        <f t="shared" si="179"/>
        <v>1.9424999999999999</v>
      </c>
      <c r="S188" s="130">
        <f t="shared" si="180"/>
        <v>1.9424999999999999</v>
      </c>
      <c r="T188" s="130">
        <f t="shared" si="181"/>
        <v>1.9424999999999999</v>
      </c>
      <c r="U188" s="130">
        <f t="shared" si="182"/>
        <v>1.9424999999999999</v>
      </c>
      <c r="V188" s="130">
        <f t="shared" si="183"/>
        <v>1.9424999999999999</v>
      </c>
      <c r="W188" s="130">
        <f t="shared" si="184"/>
        <v>1.9424999999999999</v>
      </c>
      <c r="X188" s="130">
        <f t="shared" si="185"/>
        <v>1.9424999999999999</v>
      </c>
      <c r="Y188" s="130">
        <f t="shared" si="186"/>
        <v>1.9424999999999999</v>
      </c>
      <c r="Z188" s="130">
        <f t="shared" si="187"/>
        <v>1.9424999999999999</v>
      </c>
      <c r="AA188" s="100">
        <f t="shared" si="141"/>
        <v>23.309999999999992</v>
      </c>
      <c r="AB188" s="100">
        <f>$G188*$BJ188</f>
        <v>1.9424999999999999</v>
      </c>
      <c r="AC188" s="100">
        <f>$G188*$BJ188</f>
        <v>1.9424999999999999</v>
      </c>
      <c r="AD188" s="100">
        <f>$G188*$BJ188</f>
        <v>1.9424999999999999</v>
      </c>
      <c r="AE188" s="100">
        <f>$G188*$BJ188</f>
        <v>1.9424999999999999</v>
      </c>
      <c r="AF188" s="100">
        <f>$G188*$BJ188</f>
        <v>1.9424999999999999</v>
      </c>
      <c r="AG188" s="100">
        <f>$G188*$BJ188</f>
        <v>1.9424999999999999</v>
      </c>
      <c r="AH188" s="100">
        <f>$G188*$BJ188</f>
        <v>1.9424999999999999</v>
      </c>
      <c r="AI188" s="100">
        <f>$G188*$BJ188</f>
        <v>1.9424999999999999</v>
      </c>
      <c r="AJ188" s="100">
        <f>$G188*$BJ188</f>
        <v>1.9424999999999999</v>
      </c>
      <c r="AK188" s="100">
        <f>$G188*$BJ188</f>
        <v>1.9424999999999999</v>
      </c>
      <c r="AL188" s="100">
        <f>$G188*$BJ188</f>
        <v>1.9424999999999999</v>
      </c>
      <c r="AM188" s="100">
        <f>$G188*$BJ188</f>
        <v>1.9424999999999999</v>
      </c>
      <c r="AN188" s="100">
        <f t="shared" si="118"/>
        <v>23.309999999999992</v>
      </c>
      <c r="AO188" s="100">
        <f>$G188*$BJ188</f>
        <v>1.9424999999999999</v>
      </c>
      <c r="AP188" s="100">
        <f>$G188*$BJ188</f>
        <v>1.9424999999999999</v>
      </c>
      <c r="AQ188" s="100">
        <f>$G188*$BJ188</f>
        <v>1.9424999999999999</v>
      </c>
      <c r="AR188" s="100">
        <f>$G188*$BJ188</f>
        <v>1.9424999999999999</v>
      </c>
      <c r="AS188" s="100">
        <f>$G188*$BJ188</f>
        <v>1.9424999999999999</v>
      </c>
      <c r="AT188" s="100">
        <f>$G188*$BJ188</f>
        <v>1.9424999999999999</v>
      </c>
      <c r="AU188" s="100">
        <f>$G188*$BJ188</f>
        <v>1.9424999999999999</v>
      </c>
      <c r="AV188" s="100">
        <f>$G188*$BJ188</f>
        <v>1.9424999999999999</v>
      </c>
      <c r="AW188" s="100">
        <f>$G188*$BJ188</f>
        <v>1.9424999999999999</v>
      </c>
      <c r="AX188" s="100">
        <f>$G188*$BJ188</f>
        <v>1.9424999999999999</v>
      </c>
      <c r="AY188" s="100">
        <f>$G188*$BJ188</f>
        <v>1.9424999999999999</v>
      </c>
      <c r="AZ188" s="100">
        <f>$G188*$BJ188</f>
        <v>1.9424999999999999</v>
      </c>
      <c r="BA188" s="116">
        <f t="shared" si="191"/>
        <v>23.309999999999992</v>
      </c>
      <c r="BB188" s="100" t="s">
        <v>176</v>
      </c>
      <c r="BC188" s="100" t="s">
        <v>176</v>
      </c>
      <c r="BD188" s="100" t="s">
        <v>176</v>
      </c>
      <c r="BE188" s="100" t="s">
        <v>176</v>
      </c>
      <c r="BF188" s="100" t="s">
        <v>176</v>
      </c>
      <c r="BG188" s="100" t="s">
        <v>176</v>
      </c>
      <c r="BH188" s="100" t="s">
        <v>176</v>
      </c>
      <c r="BI188" s="116">
        <f t="shared" si="172"/>
        <v>0</v>
      </c>
      <c r="BJ188" s="83">
        <f t="shared" si="120"/>
        <v>8.3333333333333332E-3</v>
      </c>
      <c r="BK188" s="100">
        <f t="shared" si="188"/>
        <v>233.10000000000002</v>
      </c>
      <c r="BL188" s="212"/>
    </row>
    <row r="189" spans="1:64" ht="12.75" customHeight="1" outlineLevel="1" x14ac:dyDescent="0.2">
      <c r="A189" s="9">
        <v>330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8">
        <f t="shared" si="121"/>
        <v>233.1</v>
      </c>
      <c r="H189" s="71">
        <f t="shared" si="190"/>
        <v>23.310000000000002</v>
      </c>
      <c r="I189" s="71">
        <f t="shared" si="123"/>
        <v>23.310000000000002</v>
      </c>
      <c r="J189" s="71">
        <f t="shared" si="124"/>
        <v>23.310000000000002</v>
      </c>
      <c r="K189" s="71">
        <f t="shared" si="125"/>
        <v>23.310000000000002</v>
      </c>
      <c r="L189" s="71">
        <f t="shared" si="126"/>
        <v>23.310000000000002</v>
      </c>
      <c r="M189" s="71">
        <f t="shared" si="127"/>
        <v>23.310000000000002</v>
      </c>
      <c r="N189" s="71">
        <f t="shared" si="128"/>
        <v>23.310000000000002</v>
      </c>
      <c r="O189" s="130">
        <f t="shared" si="176"/>
        <v>1.9424999999999999</v>
      </c>
      <c r="P189" s="130">
        <f t="shared" si="177"/>
        <v>1.9424999999999999</v>
      </c>
      <c r="Q189" s="130">
        <f t="shared" si="178"/>
        <v>1.9424999999999999</v>
      </c>
      <c r="R189" s="130">
        <f t="shared" si="179"/>
        <v>1.9424999999999999</v>
      </c>
      <c r="S189" s="130">
        <f t="shared" si="180"/>
        <v>1.9424999999999999</v>
      </c>
      <c r="T189" s="130">
        <f t="shared" si="181"/>
        <v>1.9424999999999999</v>
      </c>
      <c r="U189" s="130">
        <f t="shared" si="182"/>
        <v>1.9424999999999999</v>
      </c>
      <c r="V189" s="130">
        <f t="shared" si="183"/>
        <v>1.9424999999999999</v>
      </c>
      <c r="W189" s="130">
        <f t="shared" si="184"/>
        <v>1.9424999999999999</v>
      </c>
      <c r="X189" s="130">
        <f t="shared" si="185"/>
        <v>1.9424999999999999</v>
      </c>
      <c r="Y189" s="130">
        <f t="shared" si="186"/>
        <v>1.9424999999999999</v>
      </c>
      <c r="Z189" s="130">
        <f t="shared" si="187"/>
        <v>1.9424999999999999</v>
      </c>
      <c r="AA189" s="100">
        <f t="shared" si="141"/>
        <v>23.309999999999992</v>
      </c>
      <c r="AB189" s="100">
        <f>$G189*$BJ189</f>
        <v>1.9424999999999999</v>
      </c>
      <c r="AC189" s="100">
        <f>$G189*$BJ189</f>
        <v>1.9424999999999999</v>
      </c>
      <c r="AD189" s="100">
        <f>$G189*$BJ189</f>
        <v>1.9424999999999999</v>
      </c>
      <c r="AE189" s="100">
        <f>$G189*$BJ189</f>
        <v>1.9424999999999999</v>
      </c>
      <c r="AF189" s="100">
        <f>$G189*$BJ189</f>
        <v>1.9424999999999999</v>
      </c>
      <c r="AG189" s="100">
        <f>$G189*$BJ189</f>
        <v>1.9424999999999999</v>
      </c>
      <c r="AH189" s="100">
        <f>$G189*$BJ189</f>
        <v>1.9424999999999999</v>
      </c>
      <c r="AI189" s="100">
        <f>$G189*$BJ189</f>
        <v>1.9424999999999999</v>
      </c>
      <c r="AJ189" s="100">
        <f>$G189*$BJ189</f>
        <v>1.9424999999999999</v>
      </c>
      <c r="AK189" s="100">
        <f>$G189*$BJ189</f>
        <v>1.9424999999999999</v>
      </c>
      <c r="AL189" s="100">
        <f>$G189*$BJ189</f>
        <v>1.9424999999999999</v>
      </c>
      <c r="AM189" s="100">
        <f>$G189*$BJ189</f>
        <v>1.9424999999999999</v>
      </c>
      <c r="AN189" s="100">
        <f t="shared" si="118"/>
        <v>23.309999999999992</v>
      </c>
      <c r="AO189" s="100">
        <f>$G189*$BJ189</f>
        <v>1.9424999999999999</v>
      </c>
      <c r="AP189" s="100">
        <f>$G189*$BJ189</f>
        <v>1.9424999999999999</v>
      </c>
      <c r="AQ189" s="100">
        <f>$G189*$BJ189</f>
        <v>1.9424999999999999</v>
      </c>
      <c r="AR189" s="100">
        <f>$G189*$BJ189</f>
        <v>1.9424999999999999</v>
      </c>
      <c r="AS189" s="100">
        <f>$G189*$BJ189</f>
        <v>1.9424999999999999</v>
      </c>
      <c r="AT189" s="100">
        <f>$G189*$BJ189</f>
        <v>1.9424999999999999</v>
      </c>
      <c r="AU189" s="100">
        <f>$G189*$BJ189</f>
        <v>1.9424999999999999</v>
      </c>
      <c r="AV189" s="100">
        <f>$G189*$BJ189</f>
        <v>1.9424999999999999</v>
      </c>
      <c r="AW189" s="100">
        <f>$G189*$BJ189</f>
        <v>1.9424999999999999</v>
      </c>
      <c r="AX189" s="100">
        <f>$G189*$BJ189</f>
        <v>1.9424999999999999</v>
      </c>
      <c r="AY189" s="100">
        <f>$G189*$BJ189</f>
        <v>1.9424999999999999</v>
      </c>
      <c r="AZ189" s="100">
        <f>$G189*$BJ189</f>
        <v>1.9424999999999999</v>
      </c>
      <c r="BA189" s="116">
        <f t="shared" si="191"/>
        <v>23.309999999999992</v>
      </c>
      <c r="BB189" s="100" t="s">
        <v>176</v>
      </c>
      <c r="BC189" s="100" t="s">
        <v>176</v>
      </c>
      <c r="BD189" s="100" t="s">
        <v>176</v>
      </c>
      <c r="BE189" s="100" t="s">
        <v>176</v>
      </c>
      <c r="BF189" s="100" t="s">
        <v>176</v>
      </c>
      <c r="BG189" s="100" t="s">
        <v>176</v>
      </c>
      <c r="BH189" s="100" t="s">
        <v>176</v>
      </c>
      <c r="BI189" s="116">
        <f t="shared" si="172"/>
        <v>0</v>
      </c>
      <c r="BJ189" s="83">
        <f t="shared" si="120"/>
        <v>8.3333333333333332E-3</v>
      </c>
      <c r="BK189" s="100">
        <f t="shared" si="188"/>
        <v>233.10000000000002</v>
      </c>
      <c r="BL189" s="212"/>
    </row>
    <row r="190" spans="1:64" ht="12.75" customHeight="1" outlineLevel="1" x14ac:dyDescent="0.2">
      <c r="A190" s="9">
        <v>331</v>
      </c>
      <c r="B190" s="10" t="s">
        <v>120</v>
      </c>
      <c r="C190" s="11">
        <v>193</v>
      </c>
      <c r="D190" s="12">
        <v>41117</v>
      </c>
      <c r="E190" s="129">
        <v>370</v>
      </c>
      <c r="F190" s="102">
        <v>259</v>
      </c>
      <c r="G190" s="208">
        <f t="shared" si="121"/>
        <v>233.1</v>
      </c>
      <c r="H190" s="71">
        <f t="shared" si="190"/>
        <v>23.310000000000002</v>
      </c>
      <c r="I190" s="71">
        <f t="shared" si="123"/>
        <v>23.310000000000002</v>
      </c>
      <c r="J190" s="71">
        <f t="shared" si="124"/>
        <v>23.310000000000002</v>
      </c>
      <c r="K190" s="71">
        <f t="shared" si="125"/>
        <v>23.310000000000002</v>
      </c>
      <c r="L190" s="71">
        <f t="shared" si="126"/>
        <v>23.310000000000002</v>
      </c>
      <c r="M190" s="71">
        <f t="shared" si="127"/>
        <v>23.310000000000002</v>
      </c>
      <c r="N190" s="71">
        <f t="shared" si="128"/>
        <v>23.310000000000002</v>
      </c>
      <c r="O190" s="130">
        <f t="shared" si="176"/>
        <v>1.9424999999999999</v>
      </c>
      <c r="P190" s="130">
        <f t="shared" si="177"/>
        <v>1.9424999999999999</v>
      </c>
      <c r="Q190" s="130">
        <f t="shared" si="178"/>
        <v>1.9424999999999999</v>
      </c>
      <c r="R190" s="130">
        <f t="shared" si="179"/>
        <v>1.9424999999999999</v>
      </c>
      <c r="S190" s="130">
        <f t="shared" si="180"/>
        <v>1.9424999999999999</v>
      </c>
      <c r="T190" s="130">
        <f t="shared" si="181"/>
        <v>1.9424999999999999</v>
      </c>
      <c r="U190" s="130">
        <f t="shared" si="182"/>
        <v>1.9424999999999999</v>
      </c>
      <c r="V190" s="130">
        <f t="shared" si="183"/>
        <v>1.9424999999999999</v>
      </c>
      <c r="W190" s="130">
        <f t="shared" si="184"/>
        <v>1.9424999999999999</v>
      </c>
      <c r="X190" s="130">
        <f t="shared" si="185"/>
        <v>1.9424999999999999</v>
      </c>
      <c r="Y190" s="130">
        <f t="shared" si="186"/>
        <v>1.9424999999999999</v>
      </c>
      <c r="Z190" s="130">
        <f t="shared" si="187"/>
        <v>1.9424999999999999</v>
      </c>
      <c r="AA190" s="100">
        <f t="shared" si="141"/>
        <v>23.309999999999992</v>
      </c>
      <c r="AB190" s="100">
        <f>$G190*$BJ190</f>
        <v>1.9424999999999999</v>
      </c>
      <c r="AC190" s="100">
        <f>$G190*$BJ190</f>
        <v>1.9424999999999999</v>
      </c>
      <c r="AD190" s="100">
        <f>$G190*$BJ190</f>
        <v>1.9424999999999999</v>
      </c>
      <c r="AE190" s="100">
        <f>$G190*$BJ190</f>
        <v>1.9424999999999999</v>
      </c>
      <c r="AF190" s="100">
        <f>$G190*$BJ190</f>
        <v>1.9424999999999999</v>
      </c>
      <c r="AG190" s="100">
        <f>$G190*$BJ190</f>
        <v>1.9424999999999999</v>
      </c>
      <c r="AH190" s="100">
        <f>$G190*$BJ190</f>
        <v>1.9424999999999999</v>
      </c>
      <c r="AI190" s="100">
        <f>$G190*$BJ190</f>
        <v>1.9424999999999999</v>
      </c>
      <c r="AJ190" s="100">
        <f>$G190*$BJ190</f>
        <v>1.9424999999999999</v>
      </c>
      <c r="AK190" s="100">
        <f>$G190*$BJ190</f>
        <v>1.9424999999999999</v>
      </c>
      <c r="AL190" s="100">
        <f>$G190*$BJ190</f>
        <v>1.9424999999999999</v>
      </c>
      <c r="AM190" s="100">
        <f>$G190*$BJ190</f>
        <v>1.9424999999999999</v>
      </c>
      <c r="AN190" s="100">
        <f t="shared" si="118"/>
        <v>23.309999999999992</v>
      </c>
      <c r="AO190" s="100">
        <f>$G190*$BJ190</f>
        <v>1.9424999999999999</v>
      </c>
      <c r="AP190" s="100">
        <f>$G190*$BJ190</f>
        <v>1.9424999999999999</v>
      </c>
      <c r="AQ190" s="100">
        <f>$G190*$BJ190</f>
        <v>1.9424999999999999</v>
      </c>
      <c r="AR190" s="100">
        <f>$G190*$BJ190</f>
        <v>1.9424999999999999</v>
      </c>
      <c r="AS190" s="100">
        <f>$G190*$BJ190</f>
        <v>1.9424999999999999</v>
      </c>
      <c r="AT190" s="100">
        <f>$G190*$BJ190</f>
        <v>1.9424999999999999</v>
      </c>
      <c r="AU190" s="100">
        <f>$G190*$BJ190</f>
        <v>1.9424999999999999</v>
      </c>
      <c r="AV190" s="100">
        <f>$G190*$BJ190</f>
        <v>1.9424999999999999</v>
      </c>
      <c r="AW190" s="100">
        <f>$G190*$BJ190</f>
        <v>1.9424999999999999</v>
      </c>
      <c r="AX190" s="100">
        <f>$G190*$BJ190</f>
        <v>1.9424999999999999</v>
      </c>
      <c r="AY190" s="100">
        <f>$G190*$BJ190</f>
        <v>1.9424999999999999</v>
      </c>
      <c r="AZ190" s="100">
        <f>$G190*$BJ190</f>
        <v>1.9424999999999999</v>
      </c>
      <c r="BA190" s="116">
        <f t="shared" si="191"/>
        <v>23.309999999999992</v>
      </c>
      <c r="BB190" s="100" t="s">
        <v>176</v>
      </c>
      <c r="BC190" s="100" t="s">
        <v>176</v>
      </c>
      <c r="BD190" s="100" t="s">
        <v>176</v>
      </c>
      <c r="BE190" s="100" t="s">
        <v>176</v>
      </c>
      <c r="BF190" s="100" t="s">
        <v>176</v>
      </c>
      <c r="BG190" s="100" t="s">
        <v>176</v>
      </c>
      <c r="BH190" s="100" t="s">
        <v>176</v>
      </c>
      <c r="BI190" s="116">
        <f t="shared" si="172"/>
        <v>0</v>
      </c>
      <c r="BJ190" s="83">
        <f t="shared" si="120"/>
        <v>8.3333333333333332E-3</v>
      </c>
      <c r="BK190" s="100">
        <f t="shared" si="188"/>
        <v>233.10000000000002</v>
      </c>
      <c r="BL190" s="212"/>
    </row>
    <row r="191" spans="1:64" ht="12.75" customHeight="1" outlineLevel="1" x14ac:dyDescent="0.2">
      <c r="A191" s="9">
        <v>332</v>
      </c>
      <c r="B191" s="10" t="s">
        <v>120</v>
      </c>
      <c r="C191" s="11">
        <v>193</v>
      </c>
      <c r="D191" s="12">
        <v>41117</v>
      </c>
      <c r="E191" s="129">
        <v>370</v>
      </c>
      <c r="F191" s="102">
        <v>259</v>
      </c>
      <c r="G191" s="208">
        <f t="shared" si="121"/>
        <v>233.1</v>
      </c>
      <c r="H191" s="71">
        <f t="shared" si="190"/>
        <v>23.310000000000002</v>
      </c>
      <c r="I191" s="71">
        <f t="shared" si="123"/>
        <v>23.310000000000002</v>
      </c>
      <c r="J191" s="71">
        <f t="shared" si="124"/>
        <v>23.310000000000002</v>
      </c>
      <c r="K191" s="71">
        <f t="shared" si="125"/>
        <v>23.310000000000002</v>
      </c>
      <c r="L191" s="71">
        <f t="shared" si="126"/>
        <v>23.310000000000002</v>
      </c>
      <c r="M191" s="71">
        <f t="shared" si="127"/>
        <v>23.310000000000002</v>
      </c>
      <c r="N191" s="71">
        <f t="shared" si="128"/>
        <v>23.310000000000002</v>
      </c>
      <c r="O191" s="130">
        <f t="shared" si="176"/>
        <v>1.9424999999999999</v>
      </c>
      <c r="P191" s="130">
        <f t="shared" si="177"/>
        <v>1.9424999999999999</v>
      </c>
      <c r="Q191" s="130">
        <f t="shared" si="178"/>
        <v>1.9424999999999999</v>
      </c>
      <c r="R191" s="130">
        <f t="shared" si="179"/>
        <v>1.9424999999999999</v>
      </c>
      <c r="S191" s="130">
        <f t="shared" si="180"/>
        <v>1.9424999999999999</v>
      </c>
      <c r="T191" s="130">
        <f t="shared" si="181"/>
        <v>1.9424999999999999</v>
      </c>
      <c r="U191" s="130">
        <f t="shared" si="182"/>
        <v>1.9424999999999999</v>
      </c>
      <c r="V191" s="130">
        <f t="shared" si="183"/>
        <v>1.9424999999999999</v>
      </c>
      <c r="W191" s="130">
        <f t="shared" si="184"/>
        <v>1.9424999999999999</v>
      </c>
      <c r="X191" s="130">
        <f t="shared" si="185"/>
        <v>1.9424999999999999</v>
      </c>
      <c r="Y191" s="130">
        <f t="shared" si="186"/>
        <v>1.9424999999999999</v>
      </c>
      <c r="Z191" s="130">
        <f t="shared" si="187"/>
        <v>1.9424999999999999</v>
      </c>
      <c r="AA191" s="100">
        <f t="shared" si="141"/>
        <v>23.309999999999992</v>
      </c>
      <c r="AB191" s="100">
        <f>$G191*$BJ191</f>
        <v>1.9424999999999999</v>
      </c>
      <c r="AC191" s="100">
        <f>$G191*$BJ191</f>
        <v>1.9424999999999999</v>
      </c>
      <c r="AD191" s="100">
        <f>$G191*$BJ191</f>
        <v>1.9424999999999999</v>
      </c>
      <c r="AE191" s="100">
        <f>$G191*$BJ191</f>
        <v>1.9424999999999999</v>
      </c>
      <c r="AF191" s="100">
        <f>$G191*$BJ191</f>
        <v>1.9424999999999999</v>
      </c>
      <c r="AG191" s="100">
        <f>$G191*$BJ191</f>
        <v>1.9424999999999999</v>
      </c>
      <c r="AH191" s="100">
        <f>$G191*$BJ191</f>
        <v>1.9424999999999999</v>
      </c>
      <c r="AI191" s="100">
        <f>$G191*$BJ191</f>
        <v>1.9424999999999999</v>
      </c>
      <c r="AJ191" s="100">
        <f>$G191*$BJ191</f>
        <v>1.9424999999999999</v>
      </c>
      <c r="AK191" s="100">
        <f>$G191*$BJ191</f>
        <v>1.9424999999999999</v>
      </c>
      <c r="AL191" s="100">
        <f>$G191*$BJ191</f>
        <v>1.9424999999999999</v>
      </c>
      <c r="AM191" s="100">
        <f>$G191*$BJ191</f>
        <v>1.9424999999999999</v>
      </c>
      <c r="AN191" s="100">
        <f t="shared" si="118"/>
        <v>23.309999999999992</v>
      </c>
      <c r="AO191" s="100">
        <f>$G191*$BJ191</f>
        <v>1.9424999999999999</v>
      </c>
      <c r="AP191" s="100">
        <f>$G191*$BJ191</f>
        <v>1.9424999999999999</v>
      </c>
      <c r="AQ191" s="100">
        <f>$G191*$BJ191</f>
        <v>1.9424999999999999</v>
      </c>
      <c r="AR191" s="100">
        <f>$G191*$BJ191</f>
        <v>1.9424999999999999</v>
      </c>
      <c r="AS191" s="100">
        <f>$G191*$BJ191</f>
        <v>1.9424999999999999</v>
      </c>
      <c r="AT191" s="100">
        <f>$G191*$BJ191</f>
        <v>1.9424999999999999</v>
      </c>
      <c r="AU191" s="100">
        <f>$G191*$BJ191</f>
        <v>1.9424999999999999</v>
      </c>
      <c r="AV191" s="100">
        <f>$G191*$BJ191</f>
        <v>1.9424999999999999</v>
      </c>
      <c r="AW191" s="100">
        <f>$G191*$BJ191</f>
        <v>1.9424999999999999</v>
      </c>
      <c r="AX191" s="100">
        <f>$G191*$BJ191</f>
        <v>1.9424999999999999</v>
      </c>
      <c r="AY191" s="100">
        <f>$G191*$BJ191</f>
        <v>1.9424999999999999</v>
      </c>
      <c r="AZ191" s="100">
        <f>$G191*$BJ191</f>
        <v>1.9424999999999999</v>
      </c>
      <c r="BA191" s="116">
        <f t="shared" si="191"/>
        <v>23.309999999999992</v>
      </c>
      <c r="BB191" s="100" t="s">
        <v>176</v>
      </c>
      <c r="BC191" s="100" t="s">
        <v>176</v>
      </c>
      <c r="BD191" s="100" t="s">
        <v>176</v>
      </c>
      <c r="BE191" s="100" t="s">
        <v>176</v>
      </c>
      <c r="BF191" s="100" t="s">
        <v>176</v>
      </c>
      <c r="BG191" s="100" t="s">
        <v>176</v>
      </c>
      <c r="BH191" s="100" t="s">
        <v>176</v>
      </c>
      <c r="BI191" s="116">
        <f t="shared" si="172"/>
        <v>0</v>
      </c>
      <c r="BJ191" s="83">
        <f t="shared" si="120"/>
        <v>8.3333333333333332E-3</v>
      </c>
      <c r="BK191" s="100">
        <f t="shared" si="188"/>
        <v>233.10000000000002</v>
      </c>
      <c r="BL191" s="212"/>
    </row>
    <row r="192" spans="1:64" ht="12.75" customHeight="1" outlineLevel="1" x14ac:dyDescent="0.2">
      <c r="A192" s="9">
        <v>333</v>
      </c>
      <c r="B192" s="10" t="s">
        <v>120</v>
      </c>
      <c r="C192" s="11">
        <v>193</v>
      </c>
      <c r="D192" s="12">
        <v>41117</v>
      </c>
      <c r="E192" s="129">
        <v>370</v>
      </c>
      <c r="F192" s="102">
        <v>259</v>
      </c>
      <c r="G192" s="208">
        <f t="shared" si="121"/>
        <v>233.1</v>
      </c>
      <c r="H192" s="71">
        <f t="shared" si="190"/>
        <v>23.310000000000002</v>
      </c>
      <c r="I192" s="71">
        <f t="shared" si="123"/>
        <v>23.310000000000002</v>
      </c>
      <c r="J192" s="71">
        <f t="shared" si="124"/>
        <v>23.310000000000002</v>
      </c>
      <c r="K192" s="71">
        <f t="shared" si="125"/>
        <v>23.310000000000002</v>
      </c>
      <c r="L192" s="71">
        <f t="shared" si="126"/>
        <v>23.310000000000002</v>
      </c>
      <c r="M192" s="71">
        <f t="shared" si="127"/>
        <v>23.310000000000002</v>
      </c>
      <c r="N192" s="71">
        <f t="shared" si="128"/>
        <v>23.310000000000002</v>
      </c>
      <c r="O192" s="130">
        <f t="shared" si="176"/>
        <v>1.9424999999999999</v>
      </c>
      <c r="P192" s="130">
        <f t="shared" si="177"/>
        <v>1.9424999999999999</v>
      </c>
      <c r="Q192" s="130">
        <f t="shared" si="178"/>
        <v>1.9424999999999999</v>
      </c>
      <c r="R192" s="130">
        <f t="shared" si="179"/>
        <v>1.9424999999999999</v>
      </c>
      <c r="S192" s="130">
        <f t="shared" si="180"/>
        <v>1.9424999999999999</v>
      </c>
      <c r="T192" s="130">
        <f t="shared" si="181"/>
        <v>1.9424999999999999</v>
      </c>
      <c r="U192" s="130">
        <f t="shared" si="182"/>
        <v>1.9424999999999999</v>
      </c>
      <c r="V192" s="130">
        <f t="shared" si="183"/>
        <v>1.9424999999999999</v>
      </c>
      <c r="W192" s="130">
        <f t="shared" si="184"/>
        <v>1.9424999999999999</v>
      </c>
      <c r="X192" s="130">
        <f t="shared" si="185"/>
        <v>1.9424999999999999</v>
      </c>
      <c r="Y192" s="130">
        <f t="shared" si="186"/>
        <v>1.9424999999999999</v>
      </c>
      <c r="Z192" s="130">
        <f t="shared" si="187"/>
        <v>1.9424999999999999</v>
      </c>
      <c r="AA192" s="100">
        <f t="shared" si="141"/>
        <v>23.309999999999992</v>
      </c>
      <c r="AB192" s="100">
        <f>$G192*$BJ192</f>
        <v>1.9424999999999999</v>
      </c>
      <c r="AC192" s="100">
        <f>$G192*$BJ192</f>
        <v>1.9424999999999999</v>
      </c>
      <c r="AD192" s="100">
        <f>$G192*$BJ192</f>
        <v>1.9424999999999999</v>
      </c>
      <c r="AE192" s="100">
        <f>$G192*$BJ192</f>
        <v>1.9424999999999999</v>
      </c>
      <c r="AF192" s="100">
        <f>$G192*$BJ192</f>
        <v>1.9424999999999999</v>
      </c>
      <c r="AG192" s="100">
        <f>$G192*$BJ192</f>
        <v>1.9424999999999999</v>
      </c>
      <c r="AH192" s="100">
        <f>$G192*$BJ192</f>
        <v>1.9424999999999999</v>
      </c>
      <c r="AI192" s="100">
        <f>$G192*$BJ192</f>
        <v>1.9424999999999999</v>
      </c>
      <c r="AJ192" s="100">
        <f>$G192*$BJ192</f>
        <v>1.9424999999999999</v>
      </c>
      <c r="AK192" s="100">
        <f>$G192*$BJ192</f>
        <v>1.9424999999999999</v>
      </c>
      <c r="AL192" s="100">
        <f>$G192*$BJ192</f>
        <v>1.9424999999999999</v>
      </c>
      <c r="AM192" s="100">
        <f>$G192*$BJ192</f>
        <v>1.9424999999999999</v>
      </c>
      <c r="AN192" s="100">
        <f t="shared" si="118"/>
        <v>23.309999999999992</v>
      </c>
      <c r="AO192" s="100">
        <f>$G192*$BJ192</f>
        <v>1.9424999999999999</v>
      </c>
      <c r="AP192" s="100">
        <f>$G192*$BJ192</f>
        <v>1.9424999999999999</v>
      </c>
      <c r="AQ192" s="100">
        <f>$G192*$BJ192</f>
        <v>1.9424999999999999</v>
      </c>
      <c r="AR192" s="100">
        <f>$G192*$BJ192</f>
        <v>1.9424999999999999</v>
      </c>
      <c r="AS192" s="100">
        <f>$G192*$BJ192</f>
        <v>1.9424999999999999</v>
      </c>
      <c r="AT192" s="100">
        <f>$G192*$BJ192</f>
        <v>1.9424999999999999</v>
      </c>
      <c r="AU192" s="100">
        <f>$G192*$BJ192</f>
        <v>1.9424999999999999</v>
      </c>
      <c r="AV192" s="100">
        <f>$G192*$BJ192</f>
        <v>1.9424999999999999</v>
      </c>
      <c r="AW192" s="100">
        <f>$G192*$BJ192</f>
        <v>1.9424999999999999</v>
      </c>
      <c r="AX192" s="100">
        <f>$G192*$BJ192</f>
        <v>1.9424999999999999</v>
      </c>
      <c r="AY192" s="100">
        <f>$G192*$BJ192</f>
        <v>1.9424999999999999</v>
      </c>
      <c r="AZ192" s="100">
        <f>$G192*$BJ192</f>
        <v>1.9424999999999999</v>
      </c>
      <c r="BA192" s="116">
        <f>SUM(AO192:AZ192)</f>
        <v>23.309999999999992</v>
      </c>
      <c r="BB192" s="100" t="s">
        <v>176</v>
      </c>
      <c r="BC192" s="100" t="s">
        <v>176</v>
      </c>
      <c r="BD192" s="100" t="s">
        <v>176</v>
      </c>
      <c r="BE192" s="100" t="s">
        <v>176</v>
      </c>
      <c r="BF192" s="100" t="s">
        <v>176</v>
      </c>
      <c r="BG192" s="100" t="s">
        <v>176</v>
      </c>
      <c r="BH192" s="100" t="s">
        <v>176</v>
      </c>
      <c r="BI192" s="116">
        <f t="shared" si="172"/>
        <v>0</v>
      </c>
      <c r="BJ192" s="83">
        <f t="shared" si="120"/>
        <v>8.3333333333333332E-3</v>
      </c>
      <c r="BK192" s="100">
        <f t="shared" si="188"/>
        <v>233.10000000000002</v>
      </c>
      <c r="BL192" s="212"/>
    </row>
    <row r="193" spans="1:64" ht="12.75" customHeight="1" outlineLevel="1" x14ac:dyDescent="0.2">
      <c r="A193" s="9">
        <v>335</v>
      </c>
      <c r="B193" s="10" t="s">
        <v>121</v>
      </c>
      <c r="C193" s="11">
        <v>193</v>
      </c>
      <c r="D193" s="12">
        <v>41117</v>
      </c>
      <c r="E193" s="129">
        <v>425</v>
      </c>
      <c r="F193" s="102">
        <v>297.5</v>
      </c>
      <c r="G193" s="208">
        <f t="shared" si="121"/>
        <v>267.75</v>
      </c>
      <c r="H193" s="71">
        <f t="shared" si="190"/>
        <v>26.775000000000002</v>
      </c>
      <c r="I193" s="71">
        <f t="shared" si="123"/>
        <v>26.775000000000002</v>
      </c>
      <c r="J193" s="71">
        <f t="shared" si="124"/>
        <v>26.775000000000002</v>
      </c>
      <c r="K193" s="71">
        <f t="shared" si="125"/>
        <v>26.775000000000002</v>
      </c>
      <c r="L193" s="71">
        <f t="shared" si="126"/>
        <v>26.775000000000002</v>
      </c>
      <c r="M193" s="71">
        <f t="shared" si="127"/>
        <v>26.775000000000002</v>
      </c>
      <c r="N193" s="71">
        <f t="shared" si="128"/>
        <v>26.775000000000002</v>
      </c>
      <c r="O193" s="130">
        <f t="shared" si="176"/>
        <v>2.2312500000000002</v>
      </c>
      <c r="P193" s="130">
        <f t="shared" si="177"/>
        <v>2.2312500000000002</v>
      </c>
      <c r="Q193" s="130">
        <f t="shared" si="178"/>
        <v>2.2312500000000002</v>
      </c>
      <c r="R193" s="130">
        <f t="shared" si="179"/>
        <v>2.2312500000000002</v>
      </c>
      <c r="S193" s="130">
        <f t="shared" si="180"/>
        <v>2.2312500000000002</v>
      </c>
      <c r="T193" s="130">
        <f t="shared" si="181"/>
        <v>2.2312500000000002</v>
      </c>
      <c r="U193" s="130">
        <f t="shared" si="182"/>
        <v>2.2312500000000002</v>
      </c>
      <c r="V193" s="130">
        <f t="shared" si="183"/>
        <v>2.2312500000000002</v>
      </c>
      <c r="W193" s="130">
        <f t="shared" si="184"/>
        <v>2.2312500000000002</v>
      </c>
      <c r="X193" s="130">
        <f t="shared" si="185"/>
        <v>2.2312500000000002</v>
      </c>
      <c r="Y193" s="130">
        <f t="shared" si="186"/>
        <v>2.2312500000000002</v>
      </c>
      <c r="Z193" s="130">
        <f t="shared" si="187"/>
        <v>2.2312500000000002</v>
      </c>
      <c r="AA193" s="100">
        <f t="shared" si="141"/>
        <v>26.774999999999995</v>
      </c>
      <c r="AB193" s="100">
        <f>$G193*$BJ193</f>
        <v>2.2312500000000002</v>
      </c>
      <c r="AC193" s="100">
        <f>$G193*$BJ193</f>
        <v>2.2312500000000002</v>
      </c>
      <c r="AD193" s="100">
        <f>$G193*$BJ193</f>
        <v>2.2312500000000002</v>
      </c>
      <c r="AE193" s="100">
        <f>$G193*$BJ193</f>
        <v>2.2312500000000002</v>
      </c>
      <c r="AF193" s="100">
        <f>$G193*$BJ193</f>
        <v>2.2312500000000002</v>
      </c>
      <c r="AG193" s="100">
        <f>$G193*$BJ193</f>
        <v>2.2312500000000002</v>
      </c>
      <c r="AH193" s="100">
        <f>$G193*$BJ193</f>
        <v>2.2312500000000002</v>
      </c>
      <c r="AI193" s="100">
        <f>$G193*$BJ193</f>
        <v>2.2312500000000002</v>
      </c>
      <c r="AJ193" s="100">
        <f>$G193*$BJ193</f>
        <v>2.2312500000000002</v>
      </c>
      <c r="AK193" s="100">
        <f>$G193*$BJ193</f>
        <v>2.2312500000000002</v>
      </c>
      <c r="AL193" s="100">
        <f>$G193*$BJ193</f>
        <v>2.2312500000000002</v>
      </c>
      <c r="AM193" s="100">
        <f>$G193*$BJ193</f>
        <v>2.2312500000000002</v>
      </c>
      <c r="AN193" s="100">
        <f t="shared" si="118"/>
        <v>26.774999999999995</v>
      </c>
      <c r="AO193" s="100">
        <f>$G193*$BJ193</f>
        <v>2.2312500000000002</v>
      </c>
      <c r="AP193" s="100">
        <f>$G193*$BJ193</f>
        <v>2.2312500000000002</v>
      </c>
      <c r="AQ193" s="100">
        <f>$G193*$BJ193</f>
        <v>2.2312500000000002</v>
      </c>
      <c r="AR193" s="100">
        <f>$G193*$BJ193</f>
        <v>2.2312500000000002</v>
      </c>
      <c r="AS193" s="100">
        <f>$G193*$BJ193</f>
        <v>2.2312500000000002</v>
      </c>
      <c r="AT193" s="100">
        <f>$G193*$BJ193</f>
        <v>2.2312500000000002</v>
      </c>
      <c r="AU193" s="100">
        <f>$G193*$BJ193</f>
        <v>2.2312500000000002</v>
      </c>
      <c r="AV193" s="100">
        <f>$G193*$BJ193</f>
        <v>2.2312500000000002</v>
      </c>
      <c r="AW193" s="100">
        <f>$G193*$BJ193</f>
        <v>2.2312500000000002</v>
      </c>
      <c r="AX193" s="100">
        <f>$G193*$BJ193</f>
        <v>2.2312500000000002</v>
      </c>
      <c r="AY193" s="100">
        <f>$G193*$BJ193</f>
        <v>2.2312500000000002</v>
      </c>
      <c r="AZ193" s="100">
        <f>$G193*$BJ193</f>
        <v>2.2312500000000002</v>
      </c>
      <c r="BA193" s="116">
        <f t="shared" ref="BA193:BA208" si="192">SUM(AO193:AZ193)</f>
        <v>26.774999999999995</v>
      </c>
      <c r="BB193" s="100" t="s">
        <v>176</v>
      </c>
      <c r="BC193" s="100" t="s">
        <v>176</v>
      </c>
      <c r="BD193" s="100" t="s">
        <v>176</v>
      </c>
      <c r="BE193" s="100" t="s">
        <v>176</v>
      </c>
      <c r="BF193" s="100" t="s">
        <v>176</v>
      </c>
      <c r="BG193" s="100" t="s">
        <v>176</v>
      </c>
      <c r="BH193" s="100" t="s">
        <v>176</v>
      </c>
      <c r="BI193" s="116">
        <f t="shared" si="172"/>
        <v>0</v>
      </c>
      <c r="BJ193" s="83">
        <f t="shared" si="120"/>
        <v>8.3333333333333332E-3</v>
      </c>
      <c r="BK193" s="100">
        <f t="shared" si="188"/>
        <v>267.75</v>
      </c>
      <c r="BL193" s="212"/>
    </row>
    <row r="194" spans="1:64" ht="12.75" customHeight="1" outlineLevel="1" x14ac:dyDescent="0.2">
      <c r="A194" s="9">
        <v>336</v>
      </c>
      <c r="B194" s="10" t="s">
        <v>122</v>
      </c>
      <c r="C194" s="11">
        <v>4271</v>
      </c>
      <c r="D194" s="12">
        <v>41247</v>
      </c>
      <c r="E194" s="136">
        <v>39000</v>
      </c>
      <c r="F194" s="132">
        <v>35100</v>
      </c>
      <c r="G194" s="208">
        <f t="shared" si="121"/>
        <v>31590</v>
      </c>
      <c r="H194" s="71">
        <f t="shared" si="190"/>
        <v>3159</v>
      </c>
      <c r="I194" s="71">
        <f t="shared" si="123"/>
        <v>3159</v>
      </c>
      <c r="J194" s="71">
        <f t="shared" si="124"/>
        <v>3159</v>
      </c>
      <c r="K194" s="71">
        <f t="shared" si="125"/>
        <v>3159</v>
      </c>
      <c r="L194" s="71">
        <f t="shared" si="126"/>
        <v>3159</v>
      </c>
      <c r="M194" s="71">
        <f t="shared" si="127"/>
        <v>3159</v>
      </c>
      <c r="N194" s="71">
        <f t="shared" si="128"/>
        <v>3159</v>
      </c>
      <c r="O194" s="130">
        <f t="shared" ref="O194:O212" si="193">G194*BJ194</f>
        <v>263.25</v>
      </c>
      <c r="P194" s="130">
        <f t="shared" ref="P194:P212" si="194">G194*BJ194</f>
        <v>263.25</v>
      </c>
      <c r="Q194" s="130">
        <f t="shared" ref="Q194:Q212" si="195">G194*BJ194</f>
        <v>263.25</v>
      </c>
      <c r="R194" s="130">
        <f t="shared" ref="R194:R212" si="196">G194*BJ194</f>
        <v>263.25</v>
      </c>
      <c r="S194" s="130">
        <f t="shared" ref="S194:S212" si="197">G194*BJ194</f>
        <v>263.25</v>
      </c>
      <c r="T194" s="130">
        <f t="shared" ref="T194:T212" si="198">G194*BJ194</f>
        <v>263.25</v>
      </c>
      <c r="U194" s="130">
        <f t="shared" ref="U194:U212" si="199">G194*BJ194</f>
        <v>263.25</v>
      </c>
      <c r="V194" s="130">
        <f t="shared" ref="V194:V212" si="200">G194*BJ194</f>
        <v>263.25</v>
      </c>
      <c r="W194" s="130">
        <f t="shared" ref="W194:W212" si="201">G194*BJ194</f>
        <v>263.25</v>
      </c>
      <c r="X194" s="130">
        <f t="shared" ref="X194:X212" si="202">G194*BJ194</f>
        <v>263.25</v>
      </c>
      <c r="Y194" s="130">
        <f t="shared" ref="Y194:Y212" si="203">G194*BJ194</f>
        <v>263.25</v>
      </c>
      <c r="Z194" s="130">
        <f t="shared" ref="Z194:Z212" si="204">G194*BJ194</f>
        <v>263.25</v>
      </c>
      <c r="AA194" s="100">
        <f t="shared" si="141"/>
        <v>3159</v>
      </c>
      <c r="AB194" s="100">
        <f>$G194*$BJ194</f>
        <v>263.25</v>
      </c>
      <c r="AC194" s="100">
        <f>$G194*$BJ194</f>
        <v>263.25</v>
      </c>
      <c r="AD194" s="100">
        <f>$G194*$BJ194</f>
        <v>263.25</v>
      </c>
      <c r="AE194" s="100">
        <f>$G194*$BJ194</f>
        <v>263.25</v>
      </c>
      <c r="AF194" s="100">
        <f>$G194*$BJ194</f>
        <v>263.25</v>
      </c>
      <c r="AG194" s="100">
        <f>$G194*$BJ194</f>
        <v>263.25</v>
      </c>
      <c r="AH194" s="100">
        <f>$G194*$BJ194</f>
        <v>263.25</v>
      </c>
      <c r="AI194" s="100">
        <f>$G194*$BJ194</f>
        <v>263.25</v>
      </c>
      <c r="AJ194" s="100">
        <f>$G194*$BJ194</f>
        <v>263.25</v>
      </c>
      <c r="AK194" s="100">
        <f>$G194*$BJ194</f>
        <v>263.25</v>
      </c>
      <c r="AL194" s="100">
        <f>$G194*$BJ194</f>
        <v>263.25</v>
      </c>
      <c r="AM194" s="100">
        <f>$G194*$BJ194</f>
        <v>263.25</v>
      </c>
      <c r="AN194" s="100">
        <f t="shared" si="118"/>
        <v>3159</v>
      </c>
      <c r="AO194" s="100">
        <f>$G194*$BJ194</f>
        <v>263.25</v>
      </c>
      <c r="AP194" s="100">
        <f>$G194*$BJ194</f>
        <v>263.25</v>
      </c>
      <c r="AQ194" s="100">
        <f>$G194*$BJ194</f>
        <v>263.25</v>
      </c>
      <c r="AR194" s="100">
        <f>$G194*$BJ194</f>
        <v>263.25</v>
      </c>
      <c r="AS194" s="100">
        <f>$G194*$BJ194</f>
        <v>263.25</v>
      </c>
      <c r="AT194" s="100">
        <f>$G194*$BJ194</f>
        <v>263.25</v>
      </c>
      <c r="AU194" s="100">
        <f>$G194*$BJ194</f>
        <v>263.25</v>
      </c>
      <c r="AV194" s="100">
        <f>$G194*$BJ194</f>
        <v>263.25</v>
      </c>
      <c r="AW194" s="100">
        <f>$G194*$BJ194</f>
        <v>263.25</v>
      </c>
      <c r="AX194" s="100">
        <f>$G194*$BJ194</f>
        <v>263.25</v>
      </c>
      <c r="AY194" s="100">
        <f>$G194*$BJ194</f>
        <v>263.25</v>
      </c>
      <c r="AZ194" s="100">
        <f>$G194*$BJ194</f>
        <v>263.25</v>
      </c>
      <c r="BA194" s="116">
        <f t="shared" si="192"/>
        <v>3159</v>
      </c>
      <c r="BB194" s="100" t="s">
        <v>176</v>
      </c>
      <c r="BC194" s="100" t="s">
        <v>176</v>
      </c>
      <c r="BD194" s="100" t="s">
        <v>176</v>
      </c>
      <c r="BE194" s="100" t="s">
        <v>176</v>
      </c>
      <c r="BF194" s="100" t="s">
        <v>176</v>
      </c>
      <c r="BG194" s="100" t="s">
        <v>176</v>
      </c>
      <c r="BH194" s="100" t="s">
        <v>176</v>
      </c>
      <c r="BI194" s="116">
        <f t="shared" si="172"/>
        <v>0</v>
      </c>
      <c r="BJ194" s="83">
        <f t="shared" si="120"/>
        <v>8.3333333333333332E-3</v>
      </c>
      <c r="BK194" s="100">
        <f t="shared" ref="BK194:BK225" si="205">+H194+I194+J194+K194+L194+M194+N194+AA194+AN194+BA194+BI194</f>
        <v>31590</v>
      </c>
      <c r="BL194" s="212"/>
    </row>
    <row r="195" spans="1:64" ht="12.75" customHeight="1" outlineLevel="1" x14ac:dyDescent="0.2">
      <c r="A195" s="9">
        <f>'REAVALIAÇÃO GERAL'!A295</f>
        <v>395</v>
      </c>
      <c r="B195" s="10" t="str">
        <f>'REAVALIAÇÃO GERAL'!B295</f>
        <v>ARQUIVO DESLIZANTE</v>
      </c>
      <c r="C195" s="11">
        <f>'REAVALIAÇÃO GERAL'!C295</f>
        <v>460</v>
      </c>
      <c r="D195" s="12">
        <f>'REAVALIAÇÃO GERAL'!D295</f>
        <v>42965</v>
      </c>
      <c r="E195" s="136">
        <f>'REAVALIAÇÃO GERAL'!E295</f>
        <v>0</v>
      </c>
      <c r="F195" s="132">
        <f>'REAVALIAÇÃO GERAL'!F295</f>
        <v>28370</v>
      </c>
      <c r="G195" s="51">
        <f t="shared" si="121"/>
        <v>25533</v>
      </c>
      <c r="H195" s="71">
        <v>0</v>
      </c>
      <c r="I195" s="71">
        <v>0</v>
      </c>
      <c r="J195" s="71">
        <f>G195*(10%/12*4)</f>
        <v>851.1</v>
      </c>
      <c r="K195" s="71">
        <f t="shared" si="125"/>
        <v>2553.3000000000002</v>
      </c>
      <c r="L195" s="71">
        <f t="shared" si="126"/>
        <v>2553.3000000000002</v>
      </c>
      <c r="M195" s="71">
        <f t="shared" si="127"/>
        <v>2553.3000000000002</v>
      </c>
      <c r="N195" s="71">
        <f t="shared" si="128"/>
        <v>2553.3000000000002</v>
      </c>
      <c r="O195" s="130">
        <f t="shared" si="193"/>
        <v>212.77500000000001</v>
      </c>
      <c r="P195" s="130">
        <f t="shared" si="194"/>
        <v>212.77500000000001</v>
      </c>
      <c r="Q195" s="130">
        <f t="shared" si="195"/>
        <v>212.77500000000001</v>
      </c>
      <c r="R195" s="130">
        <f t="shared" si="196"/>
        <v>212.77500000000001</v>
      </c>
      <c r="S195" s="130">
        <f t="shared" si="197"/>
        <v>212.77500000000001</v>
      </c>
      <c r="T195" s="130">
        <f t="shared" si="198"/>
        <v>212.77500000000001</v>
      </c>
      <c r="U195" s="130">
        <f t="shared" si="199"/>
        <v>212.77500000000001</v>
      </c>
      <c r="V195" s="130">
        <f t="shared" si="200"/>
        <v>212.77500000000001</v>
      </c>
      <c r="W195" s="130">
        <f t="shared" si="201"/>
        <v>212.77500000000001</v>
      </c>
      <c r="X195" s="130">
        <f t="shared" si="202"/>
        <v>212.77500000000001</v>
      </c>
      <c r="Y195" s="130">
        <f t="shared" si="203"/>
        <v>212.77500000000001</v>
      </c>
      <c r="Z195" s="130">
        <f t="shared" si="204"/>
        <v>212.77500000000001</v>
      </c>
      <c r="AA195" s="100">
        <f t="shared" si="141"/>
        <v>2553.3000000000006</v>
      </c>
      <c r="AB195" s="100">
        <f>$G195*$BJ195</f>
        <v>212.77500000000001</v>
      </c>
      <c r="AC195" s="100">
        <f>$G195*$BJ195</f>
        <v>212.77500000000001</v>
      </c>
      <c r="AD195" s="100">
        <f>$G195*$BJ195</f>
        <v>212.77500000000001</v>
      </c>
      <c r="AE195" s="100">
        <f>$G195*$BJ195</f>
        <v>212.77500000000001</v>
      </c>
      <c r="AF195" s="100">
        <f>$G195*$BJ195</f>
        <v>212.77500000000001</v>
      </c>
      <c r="AG195" s="100">
        <f>$G195*$BJ195</f>
        <v>212.77500000000001</v>
      </c>
      <c r="AH195" s="100">
        <f>$G195*$BJ195</f>
        <v>212.77500000000001</v>
      </c>
      <c r="AI195" s="100">
        <f>$G195*$BJ195</f>
        <v>212.77500000000001</v>
      </c>
      <c r="AJ195" s="100">
        <f>$G195*$BJ195</f>
        <v>212.77500000000001</v>
      </c>
      <c r="AK195" s="100">
        <f>$G195*$BJ195</f>
        <v>212.77500000000001</v>
      </c>
      <c r="AL195" s="100">
        <f>$G195*$BJ195</f>
        <v>212.77500000000001</v>
      </c>
      <c r="AM195" s="100">
        <f>$G195*$BJ195</f>
        <v>212.77500000000001</v>
      </c>
      <c r="AN195" s="100">
        <f t="shared" si="118"/>
        <v>2553.3000000000006</v>
      </c>
      <c r="AO195" s="100">
        <f>$G195*$BJ195</f>
        <v>212.77500000000001</v>
      </c>
      <c r="AP195" s="100">
        <f>$G195*$BJ195</f>
        <v>212.77500000000001</v>
      </c>
      <c r="AQ195" s="100">
        <f>$G195*$BJ195</f>
        <v>212.77500000000001</v>
      </c>
      <c r="AR195" s="100">
        <f>$G195*$BJ195</f>
        <v>212.77500000000001</v>
      </c>
      <c r="AS195" s="100">
        <f>$G195*$BJ195</f>
        <v>212.77500000000001</v>
      </c>
      <c r="AT195" s="100">
        <f>$G195*$BJ195</f>
        <v>212.77500000000001</v>
      </c>
      <c r="AU195" s="100">
        <f>$G195*$BJ195</f>
        <v>212.77500000000001</v>
      </c>
      <c r="AV195" s="100">
        <f>$G195*$BJ195</f>
        <v>212.77500000000001</v>
      </c>
      <c r="AW195" s="100">
        <f>$G195*$BJ195</f>
        <v>212.77500000000001</v>
      </c>
      <c r="AX195" s="100">
        <f>$G195*$BJ195</f>
        <v>212.77500000000001</v>
      </c>
      <c r="AY195" s="100">
        <f>$G195*$BJ195</f>
        <v>212.77500000000001</v>
      </c>
      <c r="AZ195" s="100">
        <f>$G195*$BJ195</f>
        <v>212.77500000000001</v>
      </c>
      <c r="BA195" s="116">
        <f t="shared" si="192"/>
        <v>2553.3000000000006</v>
      </c>
      <c r="BB195" s="100">
        <f t="shared" ref="BB195:BH195" si="206">$G195*$BJ195</f>
        <v>212.77500000000001</v>
      </c>
      <c r="BC195" s="100">
        <f t="shared" si="206"/>
        <v>212.77500000000001</v>
      </c>
      <c r="BD195" s="100">
        <f t="shared" si="206"/>
        <v>212.77500000000001</v>
      </c>
      <c r="BE195" s="100">
        <f t="shared" si="206"/>
        <v>212.77500000000001</v>
      </c>
      <c r="BF195" s="100">
        <f t="shared" si="206"/>
        <v>212.77500000000001</v>
      </c>
      <c r="BG195" s="100">
        <f t="shared" si="206"/>
        <v>212.77500000000001</v>
      </c>
      <c r="BH195" s="100">
        <f t="shared" si="206"/>
        <v>212.77500000000001</v>
      </c>
      <c r="BI195" s="116">
        <f>SUM(BB195:BH195)</f>
        <v>1489.4250000000002</v>
      </c>
      <c r="BJ195" s="83">
        <f t="shared" si="120"/>
        <v>8.3333333333333332E-3</v>
      </c>
      <c r="BK195" s="100">
        <f t="shared" si="205"/>
        <v>20213.625</v>
      </c>
      <c r="BL195" s="212"/>
    </row>
    <row r="196" spans="1:64" ht="12.75" customHeight="1" outlineLevel="1" x14ac:dyDescent="0.2">
      <c r="A196" s="9">
        <v>396</v>
      </c>
      <c r="B196" s="10" t="s">
        <v>149</v>
      </c>
      <c r="C196" s="9">
        <v>1430</v>
      </c>
      <c r="D196" s="12">
        <v>43048</v>
      </c>
      <c r="E196" s="33"/>
      <c r="F196" s="102">
        <v>1055</v>
      </c>
      <c r="G196" s="51">
        <f t="shared" si="121"/>
        <v>949.5</v>
      </c>
      <c r="H196" s="71">
        <v>0</v>
      </c>
      <c r="I196" s="71">
        <v>0</v>
      </c>
      <c r="J196" s="71">
        <f t="shared" ref="J196:J208" si="207">G196*(10%/12*2)</f>
        <v>15.824999999999999</v>
      </c>
      <c r="K196" s="71">
        <f t="shared" si="125"/>
        <v>94.95</v>
      </c>
      <c r="L196" s="71">
        <f t="shared" si="126"/>
        <v>94.95</v>
      </c>
      <c r="M196" s="71">
        <f t="shared" si="127"/>
        <v>94.95</v>
      </c>
      <c r="N196" s="71">
        <f t="shared" si="128"/>
        <v>94.95</v>
      </c>
      <c r="O196" s="130">
        <f t="shared" si="193"/>
        <v>7.9124999999999996</v>
      </c>
      <c r="P196" s="130">
        <f t="shared" si="194"/>
        <v>7.9124999999999996</v>
      </c>
      <c r="Q196" s="130">
        <f t="shared" si="195"/>
        <v>7.9124999999999996</v>
      </c>
      <c r="R196" s="130">
        <f t="shared" si="196"/>
        <v>7.9124999999999996</v>
      </c>
      <c r="S196" s="130">
        <f t="shared" si="197"/>
        <v>7.9124999999999996</v>
      </c>
      <c r="T196" s="130">
        <f t="shared" si="198"/>
        <v>7.9124999999999996</v>
      </c>
      <c r="U196" s="130">
        <f t="shared" si="199"/>
        <v>7.9124999999999996</v>
      </c>
      <c r="V196" s="130">
        <f t="shared" si="200"/>
        <v>7.9124999999999996</v>
      </c>
      <c r="W196" s="130">
        <f t="shared" si="201"/>
        <v>7.9124999999999996</v>
      </c>
      <c r="X196" s="130">
        <f t="shared" si="202"/>
        <v>7.9124999999999996</v>
      </c>
      <c r="Y196" s="130">
        <f t="shared" si="203"/>
        <v>7.9124999999999996</v>
      </c>
      <c r="Z196" s="130">
        <f t="shared" si="204"/>
        <v>7.9124999999999996</v>
      </c>
      <c r="AA196" s="100">
        <f t="shared" si="141"/>
        <v>94.949999999999989</v>
      </c>
      <c r="AB196" s="100">
        <f>$G196*$BJ196</f>
        <v>7.9124999999999996</v>
      </c>
      <c r="AC196" s="100">
        <f>$G196*$BJ196</f>
        <v>7.9124999999999996</v>
      </c>
      <c r="AD196" s="100">
        <f>$G196*$BJ196</f>
        <v>7.9124999999999996</v>
      </c>
      <c r="AE196" s="100">
        <f>$G196*$BJ196</f>
        <v>7.9124999999999996</v>
      </c>
      <c r="AF196" s="100">
        <f>$G196*$BJ196</f>
        <v>7.9124999999999996</v>
      </c>
      <c r="AG196" s="100">
        <f>$G196*$BJ196</f>
        <v>7.9124999999999996</v>
      </c>
      <c r="AH196" s="100">
        <f>$G196*$BJ196</f>
        <v>7.9124999999999996</v>
      </c>
      <c r="AI196" s="100">
        <f>$G196*$BJ196</f>
        <v>7.9124999999999996</v>
      </c>
      <c r="AJ196" s="100">
        <f>$G196*$BJ196</f>
        <v>7.9124999999999996</v>
      </c>
      <c r="AK196" s="100">
        <f>$G196*$BJ196</f>
        <v>7.9124999999999996</v>
      </c>
      <c r="AL196" s="100">
        <f>$G196*$BJ196</f>
        <v>7.9124999999999996</v>
      </c>
      <c r="AM196" s="100">
        <f>$G196*$BJ196</f>
        <v>7.9124999999999996</v>
      </c>
      <c r="AN196" s="100">
        <f t="shared" si="118"/>
        <v>94.949999999999989</v>
      </c>
      <c r="AO196" s="100">
        <f>$G196*$BJ196</f>
        <v>7.9124999999999996</v>
      </c>
      <c r="AP196" s="100">
        <f>$G196*$BJ196</f>
        <v>7.9124999999999996</v>
      </c>
      <c r="AQ196" s="100">
        <f>$G196*$BJ196</f>
        <v>7.9124999999999996</v>
      </c>
      <c r="AR196" s="100">
        <f>$G196*$BJ196</f>
        <v>7.9124999999999996</v>
      </c>
      <c r="AS196" s="100">
        <f>$G196*$BJ196</f>
        <v>7.9124999999999996</v>
      </c>
      <c r="AT196" s="100">
        <f>$G196*$BJ196</f>
        <v>7.9124999999999996</v>
      </c>
      <c r="AU196" s="100">
        <f>$G196*$BJ196</f>
        <v>7.9124999999999996</v>
      </c>
      <c r="AV196" s="100">
        <f>$G196*$BJ196</f>
        <v>7.9124999999999996</v>
      </c>
      <c r="AW196" s="100">
        <f>$G196*$BJ196</f>
        <v>7.9124999999999996</v>
      </c>
      <c r="AX196" s="100">
        <f>$G196*$BJ196</f>
        <v>7.9124999999999996</v>
      </c>
      <c r="AY196" s="100">
        <f>$G196*$BJ196</f>
        <v>7.9124999999999996</v>
      </c>
      <c r="AZ196" s="100">
        <f>$G196*$BJ196</f>
        <v>7.9124999999999996</v>
      </c>
      <c r="BA196" s="116">
        <f t="shared" si="192"/>
        <v>94.949999999999989</v>
      </c>
      <c r="BB196" s="100">
        <f t="shared" ref="BB196:BB227" si="208">$G196*$BJ196</f>
        <v>7.9124999999999996</v>
      </c>
      <c r="BC196" s="100">
        <f>$G196*$BJ196</f>
        <v>7.9124999999999996</v>
      </c>
      <c r="BD196" s="100">
        <f>$G196*$BJ196</f>
        <v>7.9124999999999996</v>
      </c>
      <c r="BE196" s="100">
        <f>$G196*$BJ196</f>
        <v>7.9124999999999996</v>
      </c>
      <c r="BF196" s="100">
        <f>$G196*$BJ196</f>
        <v>7.9124999999999996</v>
      </c>
      <c r="BG196" s="100">
        <f>$G196*$BJ196</f>
        <v>7.9124999999999996</v>
      </c>
      <c r="BH196" s="100">
        <f>$G196*$BJ196</f>
        <v>7.9124999999999996</v>
      </c>
      <c r="BI196" s="116">
        <f t="shared" ref="BI196:BI249" si="209">SUM(BB196:BH196)</f>
        <v>55.387500000000003</v>
      </c>
      <c r="BJ196" s="83">
        <f t="shared" si="120"/>
        <v>8.3333333333333332E-3</v>
      </c>
      <c r="BK196" s="100">
        <f t="shared" si="205"/>
        <v>735.86249999999995</v>
      </c>
      <c r="BL196" s="212"/>
    </row>
    <row r="197" spans="1:64" ht="12.75" customHeight="1" outlineLevel="1" x14ac:dyDescent="0.2">
      <c r="A197" s="9">
        <v>398</v>
      </c>
      <c r="B197" s="10" t="s">
        <v>150</v>
      </c>
      <c r="C197" s="9">
        <v>1430</v>
      </c>
      <c r="D197" s="12">
        <v>43048</v>
      </c>
      <c r="E197" s="33"/>
      <c r="F197" s="102">
        <v>339</v>
      </c>
      <c r="G197" s="51">
        <f t="shared" si="121"/>
        <v>305.10000000000002</v>
      </c>
      <c r="H197" s="71">
        <v>0</v>
      </c>
      <c r="I197" s="71">
        <v>0</v>
      </c>
      <c r="J197" s="71">
        <f t="shared" si="207"/>
        <v>5.085</v>
      </c>
      <c r="K197" s="71">
        <f t="shared" si="125"/>
        <v>30.510000000000005</v>
      </c>
      <c r="L197" s="71">
        <f t="shared" si="126"/>
        <v>30.510000000000005</v>
      </c>
      <c r="M197" s="71">
        <f t="shared" si="127"/>
        <v>30.510000000000005</v>
      </c>
      <c r="N197" s="71">
        <f t="shared" si="128"/>
        <v>30.510000000000005</v>
      </c>
      <c r="O197" s="130">
        <f t="shared" si="193"/>
        <v>2.5425</v>
      </c>
      <c r="P197" s="130">
        <f t="shared" si="194"/>
        <v>2.5425</v>
      </c>
      <c r="Q197" s="130">
        <f t="shared" si="195"/>
        <v>2.5425</v>
      </c>
      <c r="R197" s="130">
        <f t="shared" si="196"/>
        <v>2.5425</v>
      </c>
      <c r="S197" s="130">
        <f t="shared" si="197"/>
        <v>2.5425</v>
      </c>
      <c r="T197" s="130">
        <f t="shared" si="198"/>
        <v>2.5425</v>
      </c>
      <c r="U197" s="130">
        <f t="shared" si="199"/>
        <v>2.5425</v>
      </c>
      <c r="V197" s="130">
        <f t="shared" si="200"/>
        <v>2.5425</v>
      </c>
      <c r="W197" s="130">
        <f t="shared" si="201"/>
        <v>2.5425</v>
      </c>
      <c r="X197" s="130">
        <f t="shared" si="202"/>
        <v>2.5425</v>
      </c>
      <c r="Y197" s="130">
        <f t="shared" si="203"/>
        <v>2.5425</v>
      </c>
      <c r="Z197" s="130">
        <f t="shared" si="204"/>
        <v>2.5425</v>
      </c>
      <c r="AA197" s="100">
        <f t="shared" si="141"/>
        <v>30.51</v>
      </c>
      <c r="AB197" s="100">
        <f>$G197*$BJ197</f>
        <v>2.5425</v>
      </c>
      <c r="AC197" s="100">
        <f>$G197*$BJ197</f>
        <v>2.5425</v>
      </c>
      <c r="AD197" s="100">
        <f>$G197*$BJ197</f>
        <v>2.5425</v>
      </c>
      <c r="AE197" s="100">
        <f>$G197*$BJ197</f>
        <v>2.5425</v>
      </c>
      <c r="AF197" s="100">
        <f>$G197*$BJ197</f>
        <v>2.5425</v>
      </c>
      <c r="AG197" s="100">
        <f>$G197*$BJ197</f>
        <v>2.5425</v>
      </c>
      <c r="AH197" s="100">
        <f>$G197*$BJ197</f>
        <v>2.5425</v>
      </c>
      <c r="AI197" s="100">
        <f>$G197*$BJ197</f>
        <v>2.5425</v>
      </c>
      <c r="AJ197" s="100">
        <f>$G197*$BJ197</f>
        <v>2.5425</v>
      </c>
      <c r="AK197" s="100">
        <f>$G197*$BJ197</f>
        <v>2.5425</v>
      </c>
      <c r="AL197" s="100">
        <f>$G197*$BJ197</f>
        <v>2.5425</v>
      </c>
      <c r="AM197" s="100">
        <f>$G197*$BJ197</f>
        <v>2.5425</v>
      </c>
      <c r="AN197" s="100">
        <f t="shared" si="118"/>
        <v>30.51</v>
      </c>
      <c r="AO197" s="100">
        <f>$G197*$BJ197</f>
        <v>2.5425</v>
      </c>
      <c r="AP197" s="100">
        <f>$G197*$BJ197</f>
        <v>2.5425</v>
      </c>
      <c r="AQ197" s="100">
        <f>$G197*$BJ197</f>
        <v>2.5425</v>
      </c>
      <c r="AR197" s="100">
        <f>$G197*$BJ197</f>
        <v>2.5425</v>
      </c>
      <c r="AS197" s="100">
        <f>$G197*$BJ197</f>
        <v>2.5425</v>
      </c>
      <c r="AT197" s="100">
        <f>$G197*$BJ197</f>
        <v>2.5425</v>
      </c>
      <c r="AU197" s="100">
        <f>$G197*$BJ197</f>
        <v>2.5425</v>
      </c>
      <c r="AV197" s="100">
        <f>$G197*$BJ197</f>
        <v>2.5425</v>
      </c>
      <c r="AW197" s="100">
        <f>$G197*$BJ197</f>
        <v>2.5425</v>
      </c>
      <c r="AX197" s="100">
        <f>$G197*$BJ197</f>
        <v>2.5425</v>
      </c>
      <c r="AY197" s="100">
        <f>$G197*$BJ197</f>
        <v>2.5425</v>
      </c>
      <c r="AZ197" s="100">
        <f>$G197*$BJ197</f>
        <v>2.5425</v>
      </c>
      <c r="BA197" s="116">
        <f t="shared" si="192"/>
        <v>30.51</v>
      </c>
      <c r="BB197" s="100">
        <f t="shared" si="208"/>
        <v>2.5425</v>
      </c>
      <c r="BC197" s="100">
        <f>$G197*$BJ197</f>
        <v>2.5425</v>
      </c>
      <c r="BD197" s="100">
        <f>$G197*$BJ197</f>
        <v>2.5425</v>
      </c>
      <c r="BE197" s="100">
        <f>$G197*$BJ197</f>
        <v>2.5425</v>
      </c>
      <c r="BF197" s="100">
        <f>$G197*$BJ197</f>
        <v>2.5425</v>
      </c>
      <c r="BG197" s="100">
        <f>$G197*$BJ197</f>
        <v>2.5425</v>
      </c>
      <c r="BH197" s="100">
        <f>$G197*$BJ197</f>
        <v>2.5425</v>
      </c>
      <c r="BI197" s="116">
        <f t="shared" si="209"/>
        <v>17.797499999999999</v>
      </c>
      <c r="BJ197" s="83">
        <f t="shared" si="120"/>
        <v>8.3333333333333332E-3</v>
      </c>
      <c r="BK197" s="100">
        <f t="shared" si="205"/>
        <v>236.45249999999999</v>
      </c>
      <c r="BL197" s="212"/>
    </row>
    <row r="198" spans="1:64" ht="12.75" customHeight="1" outlineLevel="1" x14ac:dyDescent="0.2">
      <c r="A198" s="9">
        <v>399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121"/>
        <v>216</v>
      </c>
      <c r="H198" s="71">
        <v>0</v>
      </c>
      <c r="I198" s="71">
        <v>0</v>
      </c>
      <c r="J198" s="71">
        <f t="shared" si="207"/>
        <v>3.6</v>
      </c>
      <c r="K198" s="71">
        <f t="shared" si="125"/>
        <v>21.6</v>
      </c>
      <c r="L198" s="71">
        <f t="shared" si="126"/>
        <v>21.6</v>
      </c>
      <c r="M198" s="71">
        <f t="shared" si="127"/>
        <v>21.6</v>
      </c>
      <c r="N198" s="71">
        <f t="shared" si="128"/>
        <v>21.6</v>
      </c>
      <c r="O198" s="130">
        <f t="shared" si="193"/>
        <v>1.8</v>
      </c>
      <c r="P198" s="130">
        <f t="shared" si="194"/>
        <v>1.8</v>
      </c>
      <c r="Q198" s="130">
        <f t="shared" si="195"/>
        <v>1.8</v>
      </c>
      <c r="R198" s="130">
        <f t="shared" si="196"/>
        <v>1.8</v>
      </c>
      <c r="S198" s="130">
        <f t="shared" si="197"/>
        <v>1.8</v>
      </c>
      <c r="T198" s="130">
        <f t="shared" si="198"/>
        <v>1.8</v>
      </c>
      <c r="U198" s="130">
        <f t="shared" si="199"/>
        <v>1.8</v>
      </c>
      <c r="V198" s="130">
        <f t="shared" si="200"/>
        <v>1.8</v>
      </c>
      <c r="W198" s="130">
        <f t="shared" si="201"/>
        <v>1.8</v>
      </c>
      <c r="X198" s="130">
        <f t="shared" si="202"/>
        <v>1.8</v>
      </c>
      <c r="Y198" s="130">
        <f t="shared" si="203"/>
        <v>1.8</v>
      </c>
      <c r="Z198" s="130">
        <f t="shared" si="204"/>
        <v>1.8</v>
      </c>
      <c r="AA198" s="100">
        <f t="shared" si="141"/>
        <v>21.600000000000005</v>
      </c>
      <c r="AB198" s="100">
        <f>$G198*$BJ198</f>
        <v>1.8</v>
      </c>
      <c r="AC198" s="100">
        <f>$G198*$BJ198</f>
        <v>1.8</v>
      </c>
      <c r="AD198" s="100">
        <f>$G198*$BJ198</f>
        <v>1.8</v>
      </c>
      <c r="AE198" s="100">
        <f>$G198*$BJ198</f>
        <v>1.8</v>
      </c>
      <c r="AF198" s="100">
        <f>$G198*$BJ198</f>
        <v>1.8</v>
      </c>
      <c r="AG198" s="100">
        <f>$G198*$BJ198</f>
        <v>1.8</v>
      </c>
      <c r="AH198" s="100">
        <f>$G198*$BJ198</f>
        <v>1.8</v>
      </c>
      <c r="AI198" s="100">
        <f>$G198*$BJ198</f>
        <v>1.8</v>
      </c>
      <c r="AJ198" s="100">
        <f>$G198*$BJ198</f>
        <v>1.8</v>
      </c>
      <c r="AK198" s="100">
        <f>$G198*$BJ198</f>
        <v>1.8</v>
      </c>
      <c r="AL198" s="100">
        <f>$G198*$BJ198</f>
        <v>1.8</v>
      </c>
      <c r="AM198" s="100">
        <f>$G198*$BJ198</f>
        <v>1.8</v>
      </c>
      <c r="AN198" s="100">
        <f t="shared" si="118"/>
        <v>21.600000000000005</v>
      </c>
      <c r="AO198" s="100">
        <f>$G198*$BJ198</f>
        <v>1.8</v>
      </c>
      <c r="AP198" s="100">
        <f>$G198*$BJ198</f>
        <v>1.8</v>
      </c>
      <c r="AQ198" s="100">
        <f>$G198*$BJ198</f>
        <v>1.8</v>
      </c>
      <c r="AR198" s="100">
        <f>$G198*$BJ198</f>
        <v>1.8</v>
      </c>
      <c r="AS198" s="100">
        <f>$G198*$BJ198</f>
        <v>1.8</v>
      </c>
      <c r="AT198" s="100">
        <f>$G198*$BJ198</f>
        <v>1.8</v>
      </c>
      <c r="AU198" s="100">
        <f>$G198*$BJ198</f>
        <v>1.8</v>
      </c>
      <c r="AV198" s="100">
        <f>$G198*$BJ198</f>
        <v>1.8</v>
      </c>
      <c r="AW198" s="100">
        <f>$G198*$BJ198</f>
        <v>1.8</v>
      </c>
      <c r="AX198" s="100">
        <f>$G198*$BJ198</f>
        <v>1.8</v>
      </c>
      <c r="AY198" s="100">
        <f>$G198*$BJ198</f>
        <v>1.8</v>
      </c>
      <c r="AZ198" s="100">
        <f>$G198*$BJ198</f>
        <v>1.8</v>
      </c>
      <c r="BA198" s="116">
        <f t="shared" si="192"/>
        <v>21.600000000000005</v>
      </c>
      <c r="BB198" s="100">
        <f t="shared" si="208"/>
        <v>1.8</v>
      </c>
      <c r="BC198" s="100">
        <f>$G198*$BJ198</f>
        <v>1.8</v>
      </c>
      <c r="BD198" s="100">
        <f>$G198*$BJ198</f>
        <v>1.8</v>
      </c>
      <c r="BE198" s="100">
        <f>$G198*$BJ198</f>
        <v>1.8</v>
      </c>
      <c r="BF198" s="100">
        <f>$G198*$BJ198</f>
        <v>1.8</v>
      </c>
      <c r="BG198" s="100">
        <f>$G198*$BJ198</f>
        <v>1.8</v>
      </c>
      <c r="BH198" s="100">
        <f>$G198*$BJ198</f>
        <v>1.8</v>
      </c>
      <c r="BI198" s="116">
        <f t="shared" si="209"/>
        <v>12.600000000000001</v>
      </c>
      <c r="BJ198" s="83">
        <f t="shared" si="120"/>
        <v>8.3333333333333332E-3</v>
      </c>
      <c r="BK198" s="100">
        <f t="shared" si="205"/>
        <v>167.4</v>
      </c>
      <c r="BL198" s="212"/>
    </row>
    <row r="199" spans="1:64" ht="12.75" customHeight="1" outlineLevel="1" x14ac:dyDescent="0.2">
      <c r="A199" s="9">
        <v>400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121"/>
        <v>216</v>
      </c>
      <c r="H199" s="71">
        <v>0</v>
      </c>
      <c r="I199" s="71">
        <v>0</v>
      </c>
      <c r="J199" s="71">
        <f t="shared" si="207"/>
        <v>3.6</v>
      </c>
      <c r="K199" s="71">
        <f t="shared" si="125"/>
        <v>21.6</v>
      </c>
      <c r="L199" s="71">
        <f t="shared" si="126"/>
        <v>21.6</v>
      </c>
      <c r="M199" s="71">
        <f t="shared" si="127"/>
        <v>21.6</v>
      </c>
      <c r="N199" s="71">
        <f t="shared" si="128"/>
        <v>21.6</v>
      </c>
      <c r="O199" s="130">
        <f t="shared" si="193"/>
        <v>1.8</v>
      </c>
      <c r="P199" s="130">
        <f t="shared" si="194"/>
        <v>1.8</v>
      </c>
      <c r="Q199" s="130">
        <f t="shared" si="195"/>
        <v>1.8</v>
      </c>
      <c r="R199" s="130">
        <f t="shared" si="196"/>
        <v>1.8</v>
      </c>
      <c r="S199" s="130">
        <f t="shared" si="197"/>
        <v>1.8</v>
      </c>
      <c r="T199" s="130">
        <f t="shared" si="198"/>
        <v>1.8</v>
      </c>
      <c r="U199" s="130">
        <f t="shared" si="199"/>
        <v>1.8</v>
      </c>
      <c r="V199" s="130">
        <f t="shared" si="200"/>
        <v>1.8</v>
      </c>
      <c r="W199" s="130">
        <f t="shared" si="201"/>
        <v>1.8</v>
      </c>
      <c r="X199" s="130">
        <f t="shared" si="202"/>
        <v>1.8</v>
      </c>
      <c r="Y199" s="130">
        <f t="shared" si="203"/>
        <v>1.8</v>
      </c>
      <c r="Z199" s="130">
        <f t="shared" si="204"/>
        <v>1.8</v>
      </c>
      <c r="AA199" s="100">
        <f t="shared" si="141"/>
        <v>21.600000000000005</v>
      </c>
      <c r="AB199" s="100">
        <f>$G199*$BJ199</f>
        <v>1.8</v>
      </c>
      <c r="AC199" s="100">
        <f>$G199*$BJ199</f>
        <v>1.8</v>
      </c>
      <c r="AD199" s="100">
        <f>$G199*$BJ199</f>
        <v>1.8</v>
      </c>
      <c r="AE199" s="100">
        <f>$G199*$BJ199</f>
        <v>1.8</v>
      </c>
      <c r="AF199" s="100">
        <f>$G199*$BJ199</f>
        <v>1.8</v>
      </c>
      <c r="AG199" s="100">
        <f>$G199*$BJ199</f>
        <v>1.8</v>
      </c>
      <c r="AH199" s="100">
        <f>$G199*$BJ199</f>
        <v>1.8</v>
      </c>
      <c r="AI199" s="100">
        <f>$G199*$BJ199</f>
        <v>1.8</v>
      </c>
      <c r="AJ199" s="100">
        <f>$G199*$BJ199</f>
        <v>1.8</v>
      </c>
      <c r="AK199" s="100">
        <f>$G199*$BJ199</f>
        <v>1.8</v>
      </c>
      <c r="AL199" s="100">
        <f>$G199*$BJ199</f>
        <v>1.8</v>
      </c>
      <c r="AM199" s="100">
        <f>$G199*$BJ199</f>
        <v>1.8</v>
      </c>
      <c r="AN199" s="100">
        <f t="shared" si="118"/>
        <v>21.600000000000005</v>
      </c>
      <c r="AO199" s="100">
        <f>$G199*$BJ199</f>
        <v>1.8</v>
      </c>
      <c r="AP199" s="100">
        <f>$G199*$BJ199</f>
        <v>1.8</v>
      </c>
      <c r="AQ199" s="100">
        <f>$G199*$BJ199</f>
        <v>1.8</v>
      </c>
      <c r="AR199" s="100">
        <f>$G199*$BJ199</f>
        <v>1.8</v>
      </c>
      <c r="AS199" s="100">
        <f>$G199*$BJ199</f>
        <v>1.8</v>
      </c>
      <c r="AT199" s="100">
        <f>$G199*$BJ199</f>
        <v>1.8</v>
      </c>
      <c r="AU199" s="100">
        <f>$G199*$BJ199</f>
        <v>1.8</v>
      </c>
      <c r="AV199" s="100">
        <f>$G199*$BJ199</f>
        <v>1.8</v>
      </c>
      <c r="AW199" s="100">
        <f>$G199*$BJ199</f>
        <v>1.8</v>
      </c>
      <c r="AX199" s="100">
        <f>$G199*$BJ199</f>
        <v>1.8</v>
      </c>
      <c r="AY199" s="100">
        <f>$G199*$BJ199</f>
        <v>1.8</v>
      </c>
      <c r="AZ199" s="100">
        <f>$G199*$BJ199</f>
        <v>1.8</v>
      </c>
      <c r="BA199" s="116">
        <f t="shared" si="192"/>
        <v>21.600000000000005</v>
      </c>
      <c r="BB199" s="100">
        <f t="shared" si="208"/>
        <v>1.8</v>
      </c>
      <c r="BC199" s="100">
        <f>$G199*$BJ199</f>
        <v>1.8</v>
      </c>
      <c r="BD199" s="100">
        <f>$G199*$BJ199</f>
        <v>1.8</v>
      </c>
      <c r="BE199" s="100">
        <f>$G199*$BJ199</f>
        <v>1.8</v>
      </c>
      <c r="BF199" s="100">
        <f>$G199*$BJ199</f>
        <v>1.8</v>
      </c>
      <c r="BG199" s="100">
        <f>$G199*$BJ199</f>
        <v>1.8</v>
      </c>
      <c r="BH199" s="100">
        <f>$G199*$BJ199</f>
        <v>1.8</v>
      </c>
      <c r="BI199" s="116">
        <f t="shared" si="209"/>
        <v>12.600000000000001</v>
      </c>
      <c r="BJ199" s="83">
        <f t="shared" si="120"/>
        <v>8.3333333333333332E-3</v>
      </c>
      <c r="BK199" s="100">
        <f t="shared" si="205"/>
        <v>167.4</v>
      </c>
      <c r="BL199" s="212"/>
    </row>
    <row r="200" spans="1:64" ht="12.75" customHeight="1" outlineLevel="1" x14ac:dyDescent="0.2">
      <c r="A200" s="9">
        <v>401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121"/>
        <v>216</v>
      </c>
      <c r="H200" s="71">
        <v>0</v>
      </c>
      <c r="I200" s="71">
        <v>0</v>
      </c>
      <c r="J200" s="71">
        <f t="shared" si="207"/>
        <v>3.6</v>
      </c>
      <c r="K200" s="71">
        <f t="shared" si="125"/>
        <v>21.6</v>
      </c>
      <c r="L200" s="71">
        <f t="shared" si="126"/>
        <v>21.6</v>
      </c>
      <c r="M200" s="71">
        <f t="shared" si="127"/>
        <v>21.6</v>
      </c>
      <c r="N200" s="71">
        <f t="shared" si="128"/>
        <v>21.6</v>
      </c>
      <c r="O200" s="130">
        <f t="shared" si="193"/>
        <v>1.8</v>
      </c>
      <c r="P200" s="130">
        <f t="shared" si="194"/>
        <v>1.8</v>
      </c>
      <c r="Q200" s="130">
        <f t="shared" si="195"/>
        <v>1.8</v>
      </c>
      <c r="R200" s="130">
        <f t="shared" si="196"/>
        <v>1.8</v>
      </c>
      <c r="S200" s="130">
        <f t="shared" si="197"/>
        <v>1.8</v>
      </c>
      <c r="T200" s="130">
        <f t="shared" si="198"/>
        <v>1.8</v>
      </c>
      <c r="U200" s="130">
        <f t="shared" si="199"/>
        <v>1.8</v>
      </c>
      <c r="V200" s="130">
        <f t="shared" si="200"/>
        <v>1.8</v>
      </c>
      <c r="W200" s="130">
        <f t="shared" si="201"/>
        <v>1.8</v>
      </c>
      <c r="X200" s="130">
        <f t="shared" si="202"/>
        <v>1.8</v>
      </c>
      <c r="Y200" s="130">
        <f t="shared" si="203"/>
        <v>1.8</v>
      </c>
      <c r="Z200" s="130">
        <f t="shared" si="204"/>
        <v>1.8</v>
      </c>
      <c r="AA200" s="100">
        <f t="shared" si="141"/>
        <v>21.600000000000005</v>
      </c>
      <c r="AB200" s="100">
        <f>$G200*$BJ200</f>
        <v>1.8</v>
      </c>
      <c r="AC200" s="100">
        <f>$G200*$BJ200</f>
        <v>1.8</v>
      </c>
      <c r="AD200" s="100">
        <f>$G200*$BJ200</f>
        <v>1.8</v>
      </c>
      <c r="AE200" s="100">
        <f>$G200*$BJ200</f>
        <v>1.8</v>
      </c>
      <c r="AF200" s="100">
        <f>$G200*$BJ200</f>
        <v>1.8</v>
      </c>
      <c r="AG200" s="100">
        <f>$G200*$BJ200</f>
        <v>1.8</v>
      </c>
      <c r="AH200" s="100">
        <f>$G200*$BJ200</f>
        <v>1.8</v>
      </c>
      <c r="AI200" s="100">
        <f>$G200*$BJ200</f>
        <v>1.8</v>
      </c>
      <c r="AJ200" s="100">
        <f>$G200*$BJ200</f>
        <v>1.8</v>
      </c>
      <c r="AK200" s="100">
        <f>$G200*$BJ200</f>
        <v>1.8</v>
      </c>
      <c r="AL200" s="100">
        <f>$G200*$BJ200</f>
        <v>1.8</v>
      </c>
      <c r="AM200" s="100">
        <f>$G200*$BJ200</f>
        <v>1.8</v>
      </c>
      <c r="AN200" s="100">
        <f t="shared" si="118"/>
        <v>21.600000000000005</v>
      </c>
      <c r="AO200" s="100">
        <f>$G200*$BJ200</f>
        <v>1.8</v>
      </c>
      <c r="AP200" s="100">
        <f>$G200*$BJ200</f>
        <v>1.8</v>
      </c>
      <c r="AQ200" s="100">
        <f>$G200*$BJ200</f>
        <v>1.8</v>
      </c>
      <c r="AR200" s="100">
        <f>$G200*$BJ200</f>
        <v>1.8</v>
      </c>
      <c r="AS200" s="100">
        <f>$G200*$BJ200</f>
        <v>1.8</v>
      </c>
      <c r="AT200" s="100">
        <f>$G200*$BJ200</f>
        <v>1.8</v>
      </c>
      <c r="AU200" s="100">
        <f>$G200*$BJ200</f>
        <v>1.8</v>
      </c>
      <c r="AV200" s="100">
        <f>$G200*$BJ200</f>
        <v>1.8</v>
      </c>
      <c r="AW200" s="100">
        <f>$G200*$BJ200</f>
        <v>1.8</v>
      </c>
      <c r="AX200" s="100">
        <f>$G200*$BJ200</f>
        <v>1.8</v>
      </c>
      <c r="AY200" s="100">
        <f>$G200*$BJ200</f>
        <v>1.8</v>
      </c>
      <c r="AZ200" s="100">
        <f>$G200*$BJ200</f>
        <v>1.8</v>
      </c>
      <c r="BA200" s="116">
        <f t="shared" si="192"/>
        <v>21.600000000000005</v>
      </c>
      <c r="BB200" s="100">
        <f t="shared" si="208"/>
        <v>1.8</v>
      </c>
      <c r="BC200" s="100">
        <f>$G200*$BJ200</f>
        <v>1.8</v>
      </c>
      <c r="BD200" s="100">
        <f>$G200*$BJ200</f>
        <v>1.8</v>
      </c>
      <c r="BE200" s="100">
        <f>$G200*$BJ200</f>
        <v>1.8</v>
      </c>
      <c r="BF200" s="100">
        <f>$G200*$BJ200</f>
        <v>1.8</v>
      </c>
      <c r="BG200" s="100">
        <f>$G200*$BJ200</f>
        <v>1.8</v>
      </c>
      <c r="BH200" s="100">
        <f>$G200*$BJ200</f>
        <v>1.8</v>
      </c>
      <c r="BI200" s="116">
        <f t="shared" si="209"/>
        <v>12.600000000000001</v>
      </c>
      <c r="BJ200" s="83">
        <f t="shared" si="120"/>
        <v>8.3333333333333332E-3</v>
      </c>
      <c r="BK200" s="100">
        <f t="shared" si="205"/>
        <v>167.4</v>
      </c>
      <c r="BL200" s="212"/>
    </row>
    <row r="201" spans="1:64" ht="12.75" customHeight="1" outlineLevel="1" x14ac:dyDescent="0.2">
      <c r="A201" s="9">
        <v>402</v>
      </c>
      <c r="B201" s="10" t="s">
        <v>151</v>
      </c>
      <c r="C201" s="9">
        <v>1430</v>
      </c>
      <c r="D201" s="12">
        <v>43048</v>
      </c>
      <c r="E201" s="33"/>
      <c r="F201" s="102">
        <v>240</v>
      </c>
      <c r="G201" s="51">
        <f t="shared" si="121"/>
        <v>216</v>
      </c>
      <c r="H201" s="71">
        <v>0</v>
      </c>
      <c r="I201" s="71">
        <v>0</v>
      </c>
      <c r="J201" s="71">
        <f t="shared" si="207"/>
        <v>3.6</v>
      </c>
      <c r="K201" s="71">
        <f t="shared" si="125"/>
        <v>21.6</v>
      </c>
      <c r="L201" s="71">
        <f t="shared" si="126"/>
        <v>21.6</v>
      </c>
      <c r="M201" s="71">
        <f t="shared" si="127"/>
        <v>21.6</v>
      </c>
      <c r="N201" s="71">
        <f t="shared" si="128"/>
        <v>21.6</v>
      </c>
      <c r="O201" s="130">
        <f t="shared" si="193"/>
        <v>1.8</v>
      </c>
      <c r="P201" s="130">
        <f t="shared" si="194"/>
        <v>1.8</v>
      </c>
      <c r="Q201" s="130">
        <f t="shared" si="195"/>
        <v>1.8</v>
      </c>
      <c r="R201" s="130">
        <f t="shared" si="196"/>
        <v>1.8</v>
      </c>
      <c r="S201" s="130">
        <f t="shared" si="197"/>
        <v>1.8</v>
      </c>
      <c r="T201" s="130">
        <f t="shared" si="198"/>
        <v>1.8</v>
      </c>
      <c r="U201" s="130">
        <f t="shared" si="199"/>
        <v>1.8</v>
      </c>
      <c r="V201" s="130">
        <f t="shared" si="200"/>
        <v>1.8</v>
      </c>
      <c r="W201" s="130">
        <f t="shared" si="201"/>
        <v>1.8</v>
      </c>
      <c r="X201" s="130">
        <f t="shared" si="202"/>
        <v>1.8</v>
      </c>
      <c r="Y201" s="130">
        <f t="shared" si="203"/>
        <v>1.8</v>
      </c>
      <c r="Z201" s="130">
        <f t="shared" si="204"/>
        <v>1.8</v>
      </c>
      <c r="AA201" s="100">
        <f t="shared" si="141"/>
        <v>21.600000000000005</v>
      </c>
      <c r="AB201" s="100">
        <f>$G201*$BJ201</f>
        <v>1.8</v>
      </c>
      <c r="AC201" s="100">
        <f>$G201*$BJ201</f>
        <v>1.8</v>
      </c>
      <c r="AD201" s="100">
        <f>$G201*$BJ201</f>
        <v>1.8</v>
      </c>
      <c r="AE201" s="100">
        <f>$G201*$BJ201</f>
        <v>1.8</v>
      </c>
      <c r="AF201" s="100">
        <f>$G201*$BJ201</f>
        <v>1.8</v>
      </c>
      <c r="AG201" s="100">
        <f>$G201*$BJ201</f>
        <v>1.8</v>
      </c>
      <c r="AH201" s="100">
        <f>$G201*$BJ201</f>
        <v>1.8</v>
      </c>
      <c r="AI201" s="100">
        <f>$G201*$BJ201</f>
        <v>1.8</v>
      </c>
      <c r="AJ201" s="100">
        <f>$G201*$BJ201</f>
        <v>1.8</v>
      </c>
      <c r="AK201" s="100">
        <f>$G201*$BJ201</f>
        <v>1.8</v>
      </c>
      <c r="AL201" s="100">
        <f>$G201*$BJ201</f>
        <v>1.8</v>
      </c>
      <c r="AM201" s="100">
        <f>$G201*$BJ201</f>
        <v>1.8</v>
      </c>
      <c r="AN201" s="100">
        <f t="shared" si="118"/>
        <v>21.600000000000005</v>
      </c>
      <c r="AO201" s="100">
        <f>$G201*$BJ201</f>
        <v>1.8</v>
      </c>
      <c r="AP201" s="100">
        <f>$G201*$BJ201</f>
        <v>1.8</v>
      </c>
      <c r="AQ201" s="100">
        <f>$G201*$BJ201</f>
        <v>1.8</v>
      </c>
      <c r="AR201" s="100">
        <f>$G201*$BJ201</f>
        <v>1.8</v>
      </c>
      <c r="AS201" s="100">
        <f>$G201*$BJ201</f>
        <v>1.8</v>
      </c>
      <c r="AT201" s="100">
        <f>$G201*$BJ201</f>
        <v>1.8</v>
      </c>
      <c r="AU201" s="100">
        <f>$G201*$BJ201</f>
        <v>1.8</v>
      </c>
      <c r="AV201" s="100">
        <f>$G201*$BJ201</f>
        <v>1.8</v>
      </c>
      <c r="AW201" s="100">
        <f>$G201*$BJ201</f>
        <v>1.8</v>
      </c>
      <c r="AX201" s="100">
        <f>$G201*$BJ201</f>
        <v>1.8</v>
      </c>
      <c r="AY201" s="100">
        <f>$G201*$BJ201</f>
        <v>1.8</v>
      </c>
      <c r="AZ201" s="100">
        <f>$G201*$BJ201</f>
        <v>1.8</v>
      </c>
      <c r="BA201" s="116">
        <f t="shared" si="192"/>
        <v>21.600000000000005</v>
      </c>
      <c r="BB201" s="100">
        <f t="shared" si="208"/>
        <v>1.8</v>
      </c>
      <c r="BC201" s="100">
        <f>$G201*$BJ201</f>
        <v>1.8</v>
      </c>
      <c r="BD201" s="100">
        <f>$G201*$BJ201</f>
        <v>1.8</v>
      </c>
      <c r="BE201" s="100">
        <f>$G201*$BJ201</f>
        <v>1.8</v>
      </c>
      <c r="BF201" s="100">
        <f>$G201*$BJ201</f>
        <v>1.8</v>
      </c>
      <c r="BG201" s="100">
        <f>$G201*$BJ201</f>
        <v>1.8</v>
      </c>
      <c r="BH201" s="100">
        <f>$G201*$BJ201</f>
        <v>1.8</v>
      </c>
      <c r="BI201" s="116">
        <f t="shared" si="209"/>
        <v>12.600000000000001</v>
      </c>
      <c r="BJ201" s="83">
        <f t="shared" si="120"/>
        <v>8.3333333333333332E-3</v>
      </c>
      <c r="BK201" s="100">
        <f t="shared" si="205"/>
        <v>167.4</v>
      </c>
      <c r="BL201" s="212"/>
    </row>
    <row r="202" spans="1:64" ht="12.75" customHeight="1" outlineLevel="1" x14ac:dyDescent="0.2">
      <c r="A202" s="9">
        <v>403</v>
      </c>
      <c r="B202" s="10" t="s">
        <v>151</v>
      </c>
      <c r="C202" s="9">
        <v>1430</v>
      </c>
      <c r="D202" s="12">
        <v>43048</v>
      </c>
      <c r="E202" s="33"/>
      <c r="F202" s="102">
        <v>240</v>
      </c>
      <c r="G202" s="51">
        <f t="shared" si="121"/>
        <v>216</v>
      </c>
      <c r="H202" s="71">
        <v>0</v>
      </c>
      <c r="I202" s="71">
        <v>0</v>
      </c>
      <c r="J202" s="71">
        <f t="shared" si="207"/>
        <v>3.6</v>
      </c>
      <c r="K202" s="71">
        <f t="shared" si="125"/>
        <v>21.6</v>
      </c>
      <c r="L202" s="71">
        <f t="shared" si="126"/>
        <v>21.6</v>
      </c>
      <c r="M202" s="71">
        <f t="shared" si="127"/>
        <v>21.6</v>
      </c>
      <c r="N202" s="71">
        <f t="shared" si="128"/>
        <v>21.6</v>
      </c>
      <c r="O202" s="130">
        <f t="shared" si="193"/>
        <v>1.8</v>
      </c>
      <c r="P202" s="130">
        <f t="shared" si="194"/>
        <v>1.8</v>
      </c>
      <c r="Q202" s="130">
        <f t="shared" si="195"/>
        <v>1.8</v>
      </c>
      <c r="R202" s="130">
        <f t="shared" si="196"/>
        <v>1.8</v>
      </c>
      <c r="S202" s="130">
        <f t="shared" si="197"/>
        <v>1.8</v>
      </c>
      <c r="T202" s="130">
        <f t="shared" si="198"/>
        <v>1.8</v>
      </c>
      <c r="U202" s="130">
        <f t="shared" si="199"/>
        <v>1.8</v>
      </c>
      <c r="V202" s="130">
        <f t="shared" si="200"/>
        <v>1.8</v>
      </c>
      <c r="W202" s="130">
        <f t="shared" si="201"/>
        <v>1.8</v>
      </c>
      <c r="X202" s="130">
        <f t="shared" si="202"/>
        <v>1.8</v>
      </c>
      <c r="Y202" s="130">
        <f t="shared" si="203"/>
        <v>1.8</v>
      </c>
      <c r="Z202" s="130">
        <f t="shared" si="204"/>
        <v>1.8</v>
      </c>
      <c r="AA202" s="100">
        <f t="shared" si="141"/>
        <v>21.600000000000005</v>
      </c>
      <c r="AB202" s="100">
        <f>$G202*$BJ202</f>
        <v>1.8</v>
      </c>
      <c r="AC202" s="100">
        <f>$G202*$BJ202</f>
        <v>1.8</v>
      </c>
      <c r="AD202" s="100">
        <f>$G202*$BJ202</f>
        <v>1.8</v>
      </c>
      <c r="AE202" s="100">
        <f>$G202*$BJ202</f>
        <v>1.8</v>
      </c>
      <c r="AF202" s="100">
        <f>$G202*$BJ202</f>
        <v>1.8</v>
      </c>
      <c r="AG202" s="100">
        <f>$G202*$BJ202</f>
        <v>1.8</v>
      </c>
      <c r="AH202" s="100">
        <f>$G202*$BJ202</f>
        <v>1.8</v>
      </c>
      <c r="AI202" s="100">
        <f>$G202*$BJ202</f>
        <v>1.8</v>
      </c>
      <c r="AJ202" s="100">
        <f>$G202*$BJ202</f>
        <v>1.8</v>
      </c>
      <c r="AK202" s="100">
        <f>$G202*$BJ202</f>
        <v>1.8</v>
      </c>
      <c r="AL202" s="100">
        <f>$G202*$BJ202</f>
        <v>1.8</v>
      </c>
      <c r="AM202" s="100">
        <f>$G202*$BJ202</f>
        <v>1.8</v>
      </c>
      <c r="AN202" s="100">
        <f t="shared" si="118"/>
        <v>21.600000000000005</v>
      </c>
      <c r="AO202" s="100">
        <f>$G202*$BJ202</f>
        <v>1.8</v>
      </c>
      <c r="AP202" s="100">
        <f>$G202*$BJ202</f>
        <v>1.8</v>
      </c>
      <c r="AQ202" s="100">
        <f>$G202*$BJ202</f>
        <v>1.8</v>
      </c>
      <c r="AR202" s="100">
        <f>$G202*$BJ202</f>
        <v>1.8</v>
      </c>
      <c r="AS202" s="100">
        <f>$G202*$BJ202</f>
        <v>1.8</v>
      </c>
      <c r="AT202" s="100">
        <f>$G202*$BJ202</f>
        <v>1.8</v>
      </c>
      <c r="AU202" s="100">
        <f>$G202*$BJ202</f>
        <v>1.8</v>
      </c>
      <c r="AV202" s="100">
        <f>$G202*$BJ202</f>
        <v>1.8</v>
      </c>
      <c r="AW202" s="100">
        <f>$G202*$BJ202</f>
        <v>1.8</v>
      </c>
      <c r="AX202" s="100">
        <f>$G202*$BJ202</f>
        <v>1.8</v>
      </c>
      <c r="AY202" s="100">
        <f>$G202*$BJ202</f>
        <v>1.8</v>
      </c>
      <c r="AZ202" s="100">
        <f>$G202*$BJ202</f>
        <v>1.8</v>
      </c>
      <c r="BA202" s="116">
        <f t="shared" si="192"/>
        <v>21.600000000000005</v>
      </c>
      <c r="BB202" s="100">
        <f t="shared" si="208"/>
        <v>1.8</v>
      </c>
      <c r="BC202" s="100">
        <f>$G202*$BJ202</f>
        <v>1.8</v>
      </c>
      <c r="BD202" s="100">
        <f>$G202*$BJ202</f>
        <v>1.8</v>
      </c>
      <c r="BE202" s="100">
        <f>$G202*$BJ202</f>
        <v>1.8</v>
      </c>
      <c r="BF202" s="100">
        <f>$G202*$BJ202</f>
        <v>1.8</v>
      </c>
      <c r="BG202" s="100">
        <f>$G202*$BJ202</f>
        <v>1.8</v>
      </c>
      <c r="BH202" s="100">
        <f>$G202*$BJ202</f>
        <v>1.8</v>
      </c>
      <c r="BI202" s="116">
        <f t="shared" si="209"/>
        <v>12.600000000000001</v>
      </c>
      <c r="BJ202" s="83">
        <f t="shared" si="120"/>
        <v>8.3333333333333332E-3</v>
      </c>
      <c r="BK202" s="100">
        <f t="shared" si="205"/>
        <v>167.4</v>
      </c>
      <c r="BL202" s="212"/>
    </row>
    <row r="203" spans="1:64" ht="12.75" customHeight="1" outlineLevel="1" x14ac:dyDescent="0.2">
      <c r="A203" s="9">
        <v>404</v>
      </c>
      <c r="B203" s="10" t="s">
        <v>151</v>
      </c>
      <c r="C203" s="9">
        <v>1430</v>
      </c>
      <c r="D203" s="12">
        <v>43048</v>
      </c>
      <c r="E203" s="33"/>
      <c r="F203" s="102">
        <v>240</v>
      </c>
      <c r="G203" s="51">
        <f t="shared" si="121"/>
        <v>216</v>
      </c>
      <c r="H203" s="71">
        <v>0</v>
      </c>
      <c r="I203" s="71">
        <v>0</v>
      </c>
      <c r="J203" s="71">
        <f t="shared" si="207"/>
        <v>3.6</v>
      </c>
      <c r="K203" s="71">
        <f t="shared" si="125"/>
        <v>21.6</v>
      </c>
      <c r="L203" s="71">
        <f t="shared" si="126"/>
        <v>21.6</v>
      </c>
      <c r="M203" s="71">
        <f t="shared" si="127"/>
        <v>21.6</v>
      </c>
      <c r="N203" s="71">
        <f t="shared" si="128"/>
        <v>21.6</v>
      </c>
      <c r="O203" s="130">
        <f t="shared" si="193"/>
        <v>1.8</v>
      </c>
      <c r="P203" s="130">
        <f t="shared" si="194"/>
        <v>1.8</v>
      </c>
      <c r="Q203" s="130">
        <f t="shared" si="195"/>
        <v>1.8</v>
      </c>
      <c r="R203" s="130">
        <f t="shared" si="196"/>
        <v>1.8</v>
      </c>
      <c r="S203" s="130">
        <f t="shared" si="197"/>
        <v>1.8</v>
      </c>
      <c r="T203" s="130">
        <f t="shared" si="198"/>
        <v>1.8</v>
      </c>
      <c r="U203" s="130">
        <f t="shared" si="199"/>
        <v>1.8</v>
      </c>
      <c r="V203" s="130">
        <f t="shared" si="200"/>
        <v>1.8</v>
      </c>
      <c r="W203" s="130">
        <f t="shared" si="201"/>
        <v>1.8</v>
      </c>
      <c r="X203" s="130">
        <f t="shared" si="202"/>
        <v>1.8</v>
      </c>
      <c r="Y203" s="130">
        <f t="shared" si="203"/>
        <v>1.8</v>
      </c>
      <c r="Z203" s="130">
        <f t="shared" si="204"/>
        <v>1.8</v>
      </c>
      <c r="AA203" s="100">
        <f t="shared" si="141"/>
        <v>21.600000000000005</v>
      </c>
      <c r="AB203" s="100">
        <f>$G203*$BJ203</f>
        <v>1.8</v>
      </c>
      <c r="AC203" s="100">
        <f>$G203*$BJ203</f>
        <v>1.8</v>
      </c>
      <c r="AD203" s="100">
        <f>$G203*$BJ203</f>
        <v>1.8</v>
      </c>
      <c r="AE203" s="100">
        <f>$G203*$BJ203</f>
        <v>1.8</v>
      </c>
      <c r="AF203" s="100">
        <f>$G203*$BJ203</f>
        <v>1.8</v>
      </c>
      <c r="AG203" s="100">
        <f>$G203*$BJ203</f>
        <v>1.8</v>
      </c>
      <c r="AH203" s="100">
        <f>$G203*$BJ203</f>
        <v>1.8</v>
      </c>
      <c r="AI203" s="100">
        <f>$G203*$BJ203</f>
        <v>1.8</v>
      </c>
      <c r="AJ203" s="100">
        <f>$G203*$BJ203</f>
        <v>1.8</v>
      </c>
      <c r="AK203" s="100">
        <f>$G203*$BJ203</f>
        <v>1.8</v>
      </c>
      <c r="AL203" s="100">
        <f>$G203*$BJ203</f>
        <v>1.8</v>
      </c>
      <c r="AM203" s="100">
        <f>$G203*$BJ203</f>
        <v>1.8</v>
      </c>
      <c r="AN203" s="100">
        <f t="shared" si="118"/>
        <v>21.600000000000005</v>
      </c>
      <c r="AO203" s="100">
        <f>$G203*$BJ203</f>
        <v>1.8</v>
      </c>
      <c r="AP203" s="100">
        <f>$G203*$BJ203</f>
        <v>1.8</v>
      </c>
      <c r="AQ203" s="100">
        <f>$G203*$BJ203</f>
        <v>1.8</v>
      </c>
      <c r="AR203" s="100">
        <f>$G203*$BJ203</f>
        <v>1.8</v>
      </c>
      <c r="AS203" s="100">
        <f>$G203*$BJ203</f>
        <v>1.8</v>
      </c>
      <c r="AT203" s="100">
        <f>$G203*$BJ203</f>
        <v>1.8</v>
      </c>
      <c r="AU203" s="100">
        <f>$G203*$BJ203</f>
        <v>1.8</v>
      </c>
      <c r="AV203" s="100">
        <f>$G203*$BJ203</f>
        <v>1.8</v>
      </c>
      <c r="AW203" s="100">
        <f>$G203*$BJ203</f>
        <v>1.8</v>
      </c>
      <c r="AX203" s="100">
        <f>$G203*$BJ203</f>
        <v>1.8</v>
      </c>
      <c r="AY203" s="100">
        <f>$G203*$BJ203</f>
        <v>1.8</v>
      </c>
      <c r="AZ203" s="100">
        <f>$G203*$BJ203</f>
        <v>1.8</v>
      </c>
      <c r="BA203" s="116">
        <f t="shared" si="192"/>
        <v>21.600000000000005</v>
      </c>
      <c r="BB203" s="100">
        <f t="shared" si="208"/>
        <v>1.8</v>
      </c>
      <c r="BC203" s="100">
        <f>$G203*$BJ203</f>
        <v>1.8</v>
      </c>
      <c r="BD203" s="100">
        <f>$G203*$BJ203</f>
        <v>1.8</v>
      </c>
      <c r="BE203" s="100">
        <f>$G203*$BJ203</f>
        <v>1.8</v>
      </c>
      <c r="BF203" s="100">
        <f>$G203*$BJ203</f>
        <v>1.8</v>
      </c>
      <c r="BG203" s="100">
        <f>$G203*$BJ203</f>
        <v>1.8</v>
      </c>
      <c r="BH203" s="100">
        <f>$G203*$BJ203</f>
        <v>1.8</v>
      </c>
      <c r="BI203" s="116">
        <f t="shared" si="209"/>
        <v>12.600000000000001</v>
      </c>
      <c r="BJ203" s="83">
        <f t="shared" si="120"/>
        <v>8.3333333333333332E-3</v>
      </c>
      <c r="BK203" s="100">
        <f t="shared" si="205"/>
        <v>167.4</v>
      </c>
      <c r="BL203" s="212"/>
    </row>
    <row r="204" spans="1:64" ht="12.75" customHeight="1" outlineLevel="1" x14ac:dyDescent="0.2">
      <c r="A204" s="9">
        <v>405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121"/>
        <v>418.5</v>
      </c>
      <c r="H204" s="71">
        <v>0</v>
      </c>
      <c r="I204" s="71">
        <v>0</v>
      </c>
      <c r="J204" s="71">
        <f t="shared" si="207"/>
        <v>6.9749999999999996</v>
      </c>
      <c r="K204" s="71">
        <f t="shared" si="125"/>
        <v>41.85</v>
      </c>
      <c r="L204" s="71">
        <f t="shared" si="126"/>
        <v>41.85</v>
      </c>
      <c r="M204" s="71">
        <f t="shared" si="127"/>
        <v>41.85</v>
      </c>
      <c r="N204" s="71">
        <f t="shared" si="128"/>
        <v>41.85</v>
      </c>
      <c r="O204" s="130">
        <f t="shared" si="193"/>
        <v>3.4874999999999998</v>
      </c>
      <c r="P204" s="130">
        <f t="shared" si="194"/>
        <v>3.4874999999999998</v>
      </c>
      <c r="Q204" s="130">
        <f t="shared" si="195"/>
        <v>3.4874999999999998</v>
      </c>
      <c r="R204" s="130">
        <f t="shared" si="196"/>
        <v>3.4874999999999998</v>
      </c>
      <c r="S204" s="130">
        <f t="shared" si="197"/>
        <v>3.4874999999999998</v>
      </c>
      <c r="T204" s="130">
        <f t="shared" si="198"/>
        <v>3.4874999999999998</v>
      </c>
      <c r="U204" s="130">
        <f t="shared" si="199"/>
        <v>3.4874999999999998</v>
      </c>
      <c r="V204" s="130">
        <f t="shared" si="200"/>
        <v>3.4874999999999998</v>
      </c>
      <c r="W204" s="130">
        <f t="shared" si="201"/>
        <v>3.4874999999999998</v>
      </c>
      <c r="X204" s="130">
        <f t="shared" si="202"/>
        <v>3.4874999999999998</v>
      </c>
      <c r="Y204" s="130">
        <f t="shared" si="203"/>
        <v>3.4874999999999998</v>
      </c>
      <c r="Z204" s="130">
        <f t="shared" si="204"/>
        <v>3.4874999999999998</v>
      </c>
      <c r="AA204" s="100">
        <f t="shared" si="141"/>
        <v>41.849999999999994</v>
      </c>
      <c r="AB204" s="100">
        <f>$G204*$BJ204</f>
        <v>3.4874999999999998</v>
      </c>
      <c r="AC204" s="100">
        <f>$G204*$BJ204</f>
        <v>3.4874999999999998</v>
      </c>
      <c r="AD204" s="100">
        <f>$G204*$BJ204</f>
        <v>3.4874999999999998</v>
      </c>
      <c r="AE204" s="100">
        <f>$G204*$BJ204</f>
        <v>3.4874999999999998</v>
      </c>
      <c r="AF204" s="100">
        <f>$G204*$BJ204</f>
        <v>3.4874999999999998</v>
      </c>
      <c r="AG204" s="100">
        <f>$G204*$BJ204</f>
        <v>3.4874999999999998</v>
      </c>
      <c r="AH204" s="100">
        <f>$G204*$BJ204</f>
        <v>3.4874999999999998</v>
      </c>
      <c r="AI204" s="100">
        <f>$G204*$BJ204</f>
        <v>3.4874999999999998</v>
      </c>
      <c r="AJ204" s="100">
        <f>$G204*$BJ204</f>
        <v>3.4874999999999998</v>
      </c>
      <c r="AK204" s="100">
        <f>$G204*$BJ204</f>
        <v>3.4874999999999998</v>
      </c>
      <c r="AL204" s="100">
        <f>$G204*$BJ204</f>
        <v>3.4874999999999998</v>
      </c>
      <c r="AM204" s="100">
        <f>$G204*$BJ204</f>
        <v>3.4874999999999998</v>
      </c>
      <c r="AN204" s="100">
        <f t="shared" si="118"/>
        <v>41.849999999999994</v>
      </c>
      <c r="AO204" s="100">
        <f>$G204*$BJ204</f>
        <v>3.4874999999999998</v>
      </c>
      <c r="AP204" s="100">
        <f>$G204*$BJ204</f>
        <v>3.4874999999999998</v>
      </c>
      <c r="AQ204" s="100">
        <f>$G204*$BJ204</f>
        <v>3.4874999999999998</v>
      </c>
      <c r="AR204" s="100">
        <f>$G204*$BJ204</f>
        <v>3.4874999999999998</v>
      </c>
      <c r="AS204" s="100">
        <f>$G204*$BJ204</f>
        <v>3.4874999999999998</v>
      </c>
      <c r="AT204" s="100">
        <f>$G204*$BJ204</f>
        <v>3.4874999999999998</v>
      </c>
      <c r="AU204" s="100">
        <f>$G204*$BJ204</f>
        <v>3.4874999999999998</v>
      </c>
      <c r="AV204" s="100">
        <f>$G204*$BJ204</f>
        <v>3.4874999999999998</v>
      </c>
      <c r="AW204" s="100">
        <f>$G204*$BJ204</f>
        <v>3.4874999999999998</v>
      </c>
      <c r="AX204" s="100">
        <f>$G204*$BJ204</f>
        <v>3.4874999999999998</v>
      </c>
      <c r="AY204" s="100">
        <f>$G204*$BJ204</f>
        <v>3.4874999999999998</v>
      </c>
      <c r="AZ204" s="100">
        <f>$G204*$BJ204</f>
        <v>3.4874999999999998</v>
      </c>
      <c r="BA204" s="116">
        <f t="shared" si="192"/>
        <v>41.849999999999994</v>
      </c>
      <c r="BB204" s="100">
        <f t="shared" si="208"/>
        <v>3.4874999999999998</v>
      </c>
      <c r="BC204" s="100">
        <f>$G204*$BJ204</f>
        <v>3.4874999999999998</v>
      </c>
      <c r="BD204" s="100">
        <f>$G204*$BJ204</f>
        <v>3.4874999999999998</v>
      </c>
      <c r="BE204" s="100">
        <f>$G204*$BJ204</f>
        <v>3.4874999999999998</v>
      </c>
      <c r="BF204" s="100">
        <f>$G204*$BJ204</f>
        <v>3.4874999999999998</v>
      </c>
      <c r="BG204" s="100">
        <f>$G204*$BJ204</f>
        <v>3.4874999999999998</v>
      </c>
      <c r="BH204" s="100">
        <f>$G204*$BJ204</f>
        <v>3.4874999999999998</v>
      </c>
      <c r="BI204" s="116">
        <f t="shared" si="209"/>
        <v>24.412500000000001</v>
      </c>
      <c r="BJ204" s="83">
        <f t="shared" si="120"/>
        <v>8.3333333333333332E-3</v>
      </c>
      <c r="BK204" s="100">
        <f t="shared" si="205"/>
        <v>324.33749999999998</v>
      </c>
      <c r="BL204" s="212"/>
    </row>
    <row r="205" spans="1:64" ht="12.75" customHeight="1" outlineLevel="1" x14ac:dyDescent="0.2">
      <c r="A205" s="9">
        <v>406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121"/>
        <v>418.5</v>
      </c>
      <c r="H205" s="71">
        <v>0</v>
      </c>
      <c r="I205" s="71">
        <v>0</v>
      </c>
      <c r="J205" s="71">
        <f t="shared" si="207"/>
        <v>6.9749999999999996</v>
      </c>
      <c r="K205" s="71">
        <f t="shared" si="125"/>
        <v>41.85</v>
      </c>
      <c r="L205" s="71">
        <f t="shared" si="126"/>
        <v>41.85</v>
      </c>
      <c r="M205" s="71">
        <f t="shared" si="127"/>
        <v>41.85</v>
      </c>
      <c r="N205" s="71">
        <f t="shared" si="128"/>
        <v>41.85</v>
      </c>
      <c r="O205" s="130">
        <f t="shared" si="193"/>
        <v>3.4874999999999998</v>
      </c>
      <c r="P205" s="130">
        <f t="shared" si="194"/>
        <v>3.4874999999999998</v>
      </c>
      <c r="Q205" s="130">
        <f t="shared" si="195"/>
        <v>3.4874999999999998</v>
      </c>
      <c r="R205" s="130">
        <f t="shared" si="196"/>
        <v>3.4874999999999998</v>
      </c>
      <c r="S205" s="130">
        <f t="shared" si="197"/>
        <v>3.4874999999999998</v>
      </c>
      <c r="T205" s="130">
        <f t="shared" si="198"/>
        <v>3.4874999999999998</v>
      </c>
      <c r="U205" s="130">
        <f t="shared" si="199"/>
        <v>3.4874999999999998</v>
      </c>
      <c r="V205" s="130">
        <f t="shared" si="200"/>
        <v>3.4874999999999998</v>
      </c>
      <c r="W205" s="130">
        <f t="shared" si="201"/>
        <v>3.4874999999999998</v>
      </c>
      <c r="X205" s="130">
        <f t="shared" si="202"/>
        <v>3.4874999999999998</v>
      </c>
      <c r="Y205" s="130">
        <f t="shared" si="203"/>
        <v>3.4874999999999998</v>
      </c>
      <c r="Z205" s="130">
        <f t="shared" si="204"/>
        <v>3.4874999999999998</v>
      </c>
      <c r="AA205" s="100">
        <f t="shared" si="141"/>
        <v>41.849999999999994</v>
      </c>
      <c r="AB205" s="100">
        <f>$G205*$BJ205</f>
        <v>3.4874999999999998</v>
      </c>
      <c r="AC205" s="100">
        <f>$G205*$BJ205</f>
        <v>3.4874999999999998</v>
      </c>
      <c r="AD205" s="100">
        <f>$G205*$BJ205</f>
        <v>3.4874999999999998</v>
      </c>
      <c r="AE205" s="100">
        <f>$G205*$BJ205</f>
        <v>3.4874999999999998</v>
      </c>
      <c r="AF205" s="100">
        <f>$G205*$BJ205</f>
        <v>3.4874999999999998</v>
      </c>
      <c r="AG205" s="100">
        <f>$G205*$BJ205</f>
        <v>3.4874999999999998</v>
      </c>
      <c r="AH205" s="100">
        <f>$G205*$BJ205</f>
        <v>3.4874999999999998</v>
      </c>
      <c r="AI205" s="100">
        <f>$G205*$BJ205</f>
        <v>3.4874999999999998</v>
      </c>
      <c r="AJ205" s="100">
        <f>$G205*$BJ205</f>
        <v>3.4874999999999998</v>
      </c>
      <c r="AK205" s="100">
        <f>$G205*$BJ205</f>
        <v>3.4874999999999998</v>
      </c>
      <c r="AL205" s="100">
        <f>$G205*$BJ205</f>
        <v>3.4874999999999998</v>
      </c>
      <c r="AM205" s="100">
        <f>$G205*$BJ205</f>
        <v>3.4874999999999998</v>
      </c>
      <c r="AN205" s="100">
        <f t="shared" si="118"/>
        <v>41.849999999999994</v>
      </c>
      <c r="AO205" s="100">
        <f>$G205*$BJ205</f>
        <v>3.4874999999999998</v>
      </c>
      <c r="AP205" s="100">
        <f>$G205*$BJ205</f>
        <v>3.4874999999999998</v>
      </c>
      <c r="AQ205" s="100">
        <f>$G205*$BJ205</f>
        <v>3.4874999999999998</v>
      </c>
      <c r="AR205" s="100">
        <f>$G205*$BJ205</f>
        <v>3.4874999999999998</v>
      </c>
      <c r="AS205" s="100">
        <f>$G205*$BJ205</f>
        <v>3.4874999999999998</v>
      </c>
      <c r="AT205" s="100">
        <f>$G205*$BJ205</f>
        <v>3.4874999999999998</v>
      </c>
      <c r="AU205" s="100">
        <f>$G205*$BJ205</f>
        <v>3.4874999999999998</v>
      </c>
      <c r="AV205" s="100">
        <f>$G205*$BJ205</f>
        <v>3.4874999999999998</v>
      </c>
      <c r="AW205" s="100">
        <f>$G205*$BJ205</f>
        <v>3.4874999999999998</v>
      </c>
      <c r="AX205" s="100">
        <f>$G205*$BJ205</f>
        <v>3.4874999999999998</v>
      </c>
      <c r="AY205" s="100">
        <f>$G205*$BJ205</f>
        <v>3.4874999999999998</v>
      </c>
      <c r="AZ205" s="100">
        <f>$G205*$BJ205</f>
        <v>3.4874999999999998</v>
      </c>
      <c r="BA205" s="116">
        <f t="shared" si="192"/>
        <v>41.849999999999994</v>
      </c>
      <c r="BB205" s="100">
        <f t="shared" si="208"/>
        <v>3.4874999999999998</v>
      </c>
      <c r="BC205" s="100">
        <f>$G205*$BJ205</f>
        <v>3.4874999999999998</v>
      </c>
      <c r="BD205" s="100">
        <f>$G205*$BJ205</f>
        <v>3.4874999999999998</v>
      </c>
      <c r="BE205" s="100">
        <f>$G205*$BJ205</f>
        <v>3.4874999999999998</v>
      </c>
      <c r="BF205" s="100">
        <f>$G205*$BJ205</f>
        <v>3.4874999999999998</v>
      </c>
      <c r="BG205" s="100">
        <f>$G205*$BJ205</f>
        <v>3.4874999999999998</v>
      </c>
      <c r="BH205" s="100">
        <f>$G205*$BJ205</f>
        <v>3.4874999999999998</v>
      </c>
      <c r="BI205" s="116">
        <f t="shared" si="209"/>
        <v>24.412500000000001</v>
      </c>
      <c r="BJ205" s="83">
        <f t="shared" si="120"/>
        <v>8.3333333333333332E-3</v>
      </c>
      <c r="BK205" s="100">
        <f t="shared" si="205"/>
        <v>324.33749999999998</v>
      </c>
      <c r="BL205" s="212"/>
    </row>
    <row r="206" spans="1:64" ht="12.75" customHeight="1" outlineLevel="1" x14ac:dyDescent="0.2">
      <c r="A206" s="9">
        <v>407</v>
      </c>
      <c r="B206" s="10" t="s">
        <v>152</v>
      </c>
      <c r="C206" s="9">
        <v>1430</v>
      </c>
      <c r="D206" s="12">
        <v>43048</v>
      </c>
      <c r="E206" s="33"/>
      <c r="F206" s="102">
        <v>465</v>
      </c>
      <c r="G206" s="51">
        <f t="shared" si="121"/>
        <v>418.5</v>
      </c>
      <c r="H206" s="71">
        <v>0</v>
      </c>
      <c r="I206" s="71">
        <v>0</v>
      </c>
      <c r="J206" s="71">
        <f t="shared" si="207"/>
        <v>6.9749999999999996</v>
      </c>
      <c r="K206" s="71">
        <f t="shared" si="125"/>
        <v>41.85</v>
      </c>
      <c r="L206" s="71">
        <f t="shared" si="126"/>
        <v>41.85</v>
      </c>
      <c r="M206" s="71">
        <f t="shared" si="127"/>
        <v>41.85</v>
      </c>
      <c r="N206" s="71">
        <f t="shared" si="128"/>
        <v>41.85</v>
      </c>
      <c r="O206" s="130">
        <f t="shared" si="193"/>
        <v>3.4874999999999998</v>
      </c>
      <c r="P206" s="130">
        <f t="shared" si="194"/>
        <v>3.4874999999999998</v>
      </c>
      <c r="Q206" s="130">
        <f t="shared" si="195"/>
        <v>3.4874999999999998</v>
      </c>
      <c r="R206" s="130">
        <f t="shared" si="196"/>
        <v>3.4874999999999998</v>
      </c>
      <c r="S206" s="130">
        <f t="shared" si="197"/>
        <v>3.4874999999999998</v>
      </c>
      <c r="T206" s="130">
        <f t="shared" si="198"/>
        <v>3.4874999999999998</v>
      </c>
      <c r="U206" s="130">
        <f t="shared" si="199"/>
        <v>3.4874999999999998</v>
      </c>
      <c r="V206" s="130">
        <f t="shared" si="200"/>
        <v>3.4874999999999998</v>
      </c>
      <c r="W206" s="130">
        <f t="shared" si="201"/>
        <v>3.4874999999999998</v>
      </c>
      <c r="X206" s="130">
        <f t="shared" si="202"/>
        <v>3.4874999999999998</v>
      </c>
      <c r="Y206" s="130">
        <f t="shared" si="203"/>
        <v>3.4874999999999998</v>
      </c>
      <c r="Z206" s="130">
        <f t="shared" si="204"/>
        <v>3.4874999999999998</v>
      </c>
      <c r="AA206" s="100">
        <f t="shared" si="141"/>
        <v>41.849999999999994</v>
      </c>
      <c r="AB206" s="100">
        <f>$G206*$BJ206</f>
        <v>3.4874999999999998</v>
      </c>
      <c r="AC206" s="100">
        <f>$G206*$BJ206</f>
        <v>3.4874999999999998</v>
      </c>
      <c r="AD206" s="100">
        <f>$G206*$BJ206</f>
        <v>3.4874999999999998</v>
      </c>
      <c r="AE206" s="100">
        <f>$G206*$BJ206</f>
        <v>3.4874999999999998</v>
      </c>
      <c r="AF206" s="100">
        <f>$G206*$BJ206</f>
        <v>3.4874999999999998</v>
      </c>
      <c r="AG206" s="100">
        <f>$G206*$BJ206</f>
        <v>3.4874999999999998</v>
      </c>
      <c r="AH206" s="100">
        <f>$G206*$BJ206</f>
        <v>3.4874999999999998</v>
      </c>
      <c r="AI206" s="100">
        <f>$G206*$BJ206</f>
        <v>3.4874999999999998</v>
      </c>
      <c r="AJ206" s="100">
        <f>$G206*$BJ206</f>
        <v>3.4874999999999998</v>
      </c>
      <c r="AK206" s="100">
        <f>$G206*$BJ206</f>
        <v>3.4874999999999998</v>
      </c>
      <c r="AL206" s="100">
        <f>$G206*$BJ206</f>
        <v>3.4874999999999998</v>
      </c>
      <c r="AM206" s="100">
        <f>$G206*$BJ206</f>
        <v>3.4874999999999998</v>
      </c>
      <c r="AN206" s="100">
        <f t="shared" si="118"/>
        <v>41.849999999999994</v>
      </c>
      <c r="AO206" s="100">
        <f>$G206*$BJ206</f>
        <v>3.4874999999999998</v>
      </c>
      <c r="AP206" s="100">
        <f>$G206*$BJ206</f>
        <v>3.4874999999999998</v>
      </c>
      <c r="AQ206" s="100">
        <f>$G206*$BJ206</f>
        <v>3.4874999999999998</v>
      </c>
      <c r="AR206" s="100">
        <f>$G206*$BJ206</f>
        <v>3.4874999999999998</v>
      </c>
      <c r="AS206" s="100">
        <f>$G206*$BJ206</f>
        <v>3.4874999999999998</v>
      </c>
      <c r="AT206" s="100">
        <f>$G206*$BJ206</f>
        <v>3.4874999999999998</v>
      </c>
      <c r="AU206" s="100">
        <f>$G206*$BJ206</f>
        <v>3.4874999999999998</v>
      </c>
      <c r="AV206" s="100">
        <f>$G206*$BJ206</f>
        <v>3.4874999999999998</v>
      </c>
      <c r="AW206" s="100">
        <f>$G206*$BJ206</f>
        <v>3.4874999999999998</v>
      </c>
      <c r="AX206" s="100">
        <f>$G206*$BJ206</f>
        <v>3.4874999999999998</v>
      </c>
      <c r="AY206" s="100">
        <f>$G206*$BJ206</f>
        <v>3.4874999999999998</v>
      </c>
      <c r="AZ206" s="100">
        <f>$G206*$BJ206</f>
        <v>3.4874999999999998</v>
      </c>
      <c r="BA206" s="116">
        <f t="shared" si="192"/>
        <v>41.849999999999994</v>
      </c>
      <c r="BB206" s="100">
        <f t="shared" si="208"/>
        <v>3.4874999999999998</v>
      </c>
      <c r="BC206" s="100">
        <f>$G206*$BJ206</f>
        <v>3.4874999999999998</v>
      </c>
      <c r="BD206" s="100">
        <f>$G206*$BJ206</f>
        <v>3.4874999999999998</v>
      </c>
      <c r="BE206" s="100">
        <f>$G206*$BJ206</f>
        <v>3.4874999999999998</v>
      </c>
      <c r="BF206" s="100">
        <f>$G206*$BJ206</f>
        <v>3.4874999999999998</v>
      </c>
      <c r="BG206" s="100">
        <f>$G206*$BJ206</f>
        <v>3.4874999999999998</v>
      </c>
      <c r="BH206" s="100">
        <f>$G206*$BJ206</f>
        <v>3.4874999999999998</v>
      </c>
      <c r="BI206" s="116">
        <f t="shared" si="209"/>
        <v>24.412500000000001</v>
      </c>
      <c r="BJ206" s="83">
        <f t="shared" si="120"/>
        <v>8.3333333333333332E-3</v>
      </c>
      <c r="BK206" s="100">
        <f t="shared" si="205"/>
        <v>324.33749999999998</v>
      </c>
      <c r="BL206" s="212"/>
    </row>
    <row r="207" spans="1:64" ht="12.75" customHeight="1" outlineLevel="1" x14ac:dyDescent="0.2">
      <c r="A207" s="9">
        <v>408</v>
      </c>
      <c r="B207" s="10" t="s">
        <v>152</v>
      </c>
      <c r="C207" s="9">
        <v>1430</v>
      </c>
      <c r="D207" s="12">
        <v>43048</v>
      </c>
      <c r="E207" s="33"/>
      <c r="F207" s="102">
        <v>465</v>
      </c>
      <c r="G207" s="51">
        <f t="shared" si="121"/>
        <v>418.5</v>
      </c>
      <c r="H207" s="71">
        <v>0</v>
      </c>
      <c r="I207" s="71">
        <v>0</v>
      </c>
      <c r="J207" s="71">
        <f t="shared" si="207"/>
        <v>6.9749999999999996</v>
      </c>
      <c r="K207" s="71">
        <f t="shared" si="125"/>
        <v>41.85</v>
      </c>
      <c r="L207" s="71">
        <f t="shared" si="126"/>
        <v>41.85</v>
      </c>
      <c r="M207" s="71">
        <f t="shared" si="127"/>
        <v>41.85</v>
      </c>
      <c r="N207" s="71">
        <f t="shared" si="128"/>
        <v>41.85</v>
      </c>
      <c r="O207" s="130">
        <f t="shared" si="193"/>
        <v>3.4874999999999998</v>
      </c>
      <c r="P207" s="130">
        <f t="shared" si="194"/>
        <v>3.4874999999999998</v>
      </c>
      <c r="Q207" s="130">
        <f t="shared" si="195"/>
        <v>3.4874999999999998</v>
      </c>
      <c r="R207" s="130">
        <f t="shared" si="196"/>
        <v>3.4874999999999998</v>
      </c>
      <c r="S207" s="130">
        <f t="shared" si="197"/>
        <v>3.4874999999999998</v>
      </c>
      <c r="T207" s="130">
        <f t="shared" si="198"/>
        <v>3.4874999999999998</v>
      </c>
      <c r="U207" s="130">
        <f t="shared" si="199"/>
        <v>3.4874999999999998</v>
      </c>
      <c r="V207" s="130">
        <f t="shared" si="200"/>
        <v>3.4874999999999998</v>
      </c>
      <c r="W207" s="130">
        <f t="shared" si="201"/>
        <v>3.4874999999999998</v>
      </c>
      <c r="X207" s="130">
        <f t="shared" si="202"/>
        <v>3.4874999999999998</v>
      </c>
      <c r="Y207" s="130">
        <f t="shared" si="203"/>
        <v>3.4874999999999998</v>
      </c>
      <c r="Z207" s="130">
        <f t="shared" si="204"/>
        <v>3.4874999999999998</v>
      </c>
      <c r="AA207" s="100">
        <f t="shared" si="141"/>
        <v>41.849999999999994</v>
      </c>
      <c r="AB207" s="100">
        <f>$G207*$BJ207</f>
        <v>3.4874999999999998</v>
      </c>
      <c r="AC207" s="100">
        <f>$G207*$BJ207</f>
        <v>3.4874999999999998</v>
      </c>
      <c r="AD207" s="100">
        <f>$G207*$BJ207</f>
        <v>3.4874999999999998</v>
      </c>
      <c r="AE207" s="100">
        <f>$G207*$BJ207</f>
        <v>3.4874999999999998</v>
      </c>
      <c r="AF207" s="100">
        <f>$G207*$BJ207</f>
        <v>3.4874999999999998</v>
      </c>
      <c r="AG207" s="100">
        <f>$G207*$BJ207</f>
        <v>3.4874999999999998</v>
      </c>
      <c r="AH207" s="100">
        <f>$G207*$BJ207</f>
        <v>3.4874999999999998</v>
      </c>
      <c r="AI207" s="100">
        <f>$G207*$BJ207</f>
        <v>3.4874999999999998</v>
      </c>
      <c r="AJ207" s="100">
        <f>$G207*$BJ207</f>
        <v>3.4874999999999998</v>
      </c>
      <c r="AK207" s="100">
        <f>$G207*$BJ207</f>
        <v>3.4874999999999998</v>
      </c>
      <c r="AL207" s="100">
        <f>$G207*$BJ207</f>
        <v>3.4874999999999998</v>
      </c>
      <c r="AM207" s="100">
        <f>$G207*$BJ207</f>
        <v>3.4874999999999998</v>
      </c>
      <c r="AN207" s="100">
        <f t="shared" si="118"/>
        <v>41.849999999999994</v>
      </c>
      <c r="AO207" s="100">
        <f>$G207*$BJ207</f>
        <v>3.4874999999999998</v>
      </c>
      <c r="AP207" s="100">
        <f>$G207*$BJ207</f>
        <v>3.4874999999999998</v>
      </c>
      <c r="AQ207" s="100">
        <f>$G207*$BJ207</f>
        <v>3.4874999999999998</v>
      </c>
      <c r="AR207" s="100">
        <f>$G207*$BJ207</f>
        <v>3.4874999999999998</v>
      </c>
      <c r="AS207" s="100">
        <f>$G207*$BJ207</f>
        <v>3.4874999999999998</v>
      </c>
      <c r="AT207" s="100">
        <f>$G207*$BJ207</f>
        <v>3.4874999999999998</v>
      </c>
      <c r="AU207" s="100">
        <f>$G207*$BJ207</f>
        <v>3.4874999999999998</v>
      </c>
      <c r="AV207" s="100">
        <f>$G207*$BJ207</f>
        <v>3.4874999999999998</v>
      </c>
      <c r="AW207" s="100">
        <f>$G207*$BJ207</f>
        <v>3.4874999999999998</v>
      </c>
      <c r="AX207" s="100">
        <f>$G207*$BJ207</f>
        <v>3.4874999999999998</v>
      </c>
      <c r="AY207" s="100">
        <f>$G207*$BJ207</f>
        <v>3.4874999999999998</v>
      </c>
      <c r="AZ207" s="100">
        <f>$G207*$BJ207</f>
        <v>3.4874999999999998</v>
      </c>
      <c r="BA207" s="116">
        <f t="shared" si="192"/>
        <v>41.849999999999994</v>
      </c>
      <c r="BB207" s="100">
        <f t="shared" si="208"/>
        <v>3.4874999999999998</v>
      </c>
      <c r="BC207" s="100">
        <f>$G207*$BJ207</f>
        <v>3.4874999999999998</v>
      </c>
      <c r="BD207" s="100">
        <f>$G207*$BJ207</f>
        <v>3.4874999999999998</v>
      </c>
      <c r="BE207" s="100">
        <f>$G207*$BJ207</f>
        <v>3.4874999999999998</v>
      </c>
      <c r="BF207" s="100">
        <f>$G207*$BJ207</f>
        <v>3.4874999999999998</v>
      </c>
      <c r="BG207" s="100">
        <f>$G207*$BJ207</f>
        <v>3.4874999999999998</v>
      </c>
      <c r="BH207" s="100">
        <f>$G207*$BJ207</f>
        <v>3.4874999999999998</v>
      </c>
      <c r="BI207" s="116">
        <f t="shared" si="209"/>
        <v>24.412500000000001</v>
      </c>
      <c r="BJ207" s="83">
        <f t="shared" si="120"/>
        <v>8.3333333333333332E-3</v>
      </c>
      <c r="BK207" s="100">
        <f t="shared" si="205"/>
        <v>324.33749999999998</v>
      </c>
      <c r="BL207" s="212"/>
    </row>
    <row r="208" spans="1:64" ht="12.75" customHeight="1" outlineLevel="1" x14ac:dyDescent="0.2">
      <c r="A208" s="9">
        <v>409</v>
      </c>
      <c r="B208" s="10" t="s">
        <v>152</v>
      </c>
      <c r="C208" s="9">
        <v>1430</v>
      </c>
      <c r="D208" s="12">
        <v>43048</v>
      </c>
      <c r="E208" s="33"/>
      <c r="F208" s="102">
        <v>465</v>
      </c>
      <c r="G208" s="51">
        <f t="shared" si="121"/>
        <v>418.5</v>
      </c>
      <c r="H208" s="71">
        <v>0</v>
      </c>
      <c r="I208" s="71">
        <v>0</v>
      </c>
      <c r="J208" s="71">
        <f t="shared" si="207"/>
        <v>6.9749999999999996</v>
      </c>
      <c r="K208" s="71">
        <f t="shared" si="125"/>
        <v>41.85</v>
      </c>
      <c r="L208" s="71">
        <f t="shared" si="126"/>
        <v>41.85</v>
      </c>
      <c r="M208" s="71">
        <f t="shared" si="127"/>
        <v>41.85</v>
      </c>
      <c r="N208" s="71">
        <f t="shared" si="128"/>
        <v>41.85</v>
      </c>
      <c r="O208" s="130">
        <f t="shared" si="193"/>
        <v>3.4874999999999998</v>
      </c>
      <c r="P208" s="130">
        <f t="shared" si="194"/>
        <v>3.4874999999999998</v>
      </c>
      <c r="Q208" s="130">
        <f t="shared" si="195"/>
        <v>3.4874999999999998</v>
      </c>
      <c r="R208" s="130">
        <f t="shared" si="196"/>
        <v>3.4874999999999998</v>
      </c>
      <c r="S208" s="130">
        <f t="shared" si="197"/>
        <v>3.4874999999999998</v>
      </c>
      <c r="T208" s="130">
        <f t="shared" si="198"/>
        <v>3.4874999999999998</v>
      </c>
      <c r="U208" s="130">
        <f t="shared" si="199"/>
        <v>3.4874999999999998</v>
      </c>
      <c r="V208" s="130">
        <f t="shared" si="200"/>
        <v>3.4874999999999998</v>
      </c>
      <c r="W208" s="130">
        <f t="shared" si="201"/>
        <v>3.4874999999999998</v>
      </c>
      <c r="X208" s="130">
        <f t="shared" si="202"/>
        <v>3.4874999999999998</v>
      </c>
      <c r="Y208" s="130">
        <f t="shared" si="203"/>
        <v>3.4874999999999998</v>
      </c>
      <c r="Z208" s="130">
        <f t="shared" si="204"/>
        <v>3.4874999999999998</v>
      </c>
      <c r="AA208" s="100">
        <f t="shared" si="141"/>
        <v>41.849999999999994</v>
      </c>
      <c r="AB208" s="100">
        <f>$G208*$BJ208</f>
        <v>3.4874999999999998</v>
      </c>
      <c r="AC208" s="100">
        <f>$G208*$BJ208</f>
        <v>3.4874999999999998</v>
      </c>
      <c r="AD208" s="100">
        <f>$G208*$BJ208</f>
        <v>3.4874999999999998</v>
      </c>
      <c r="AE208" s="100">
        <f>$G208*$BJ208</f>
        <v>3.4874999999999998</v>
      </c>
      <c r="AF208" s="100">
        <f>$G208*$BJ208</f>
        <v>3.4874999999999998</v>
      </c>
      <c r="AG208" s="100">
        <f>$G208*$BJ208</f>
        <v>3.4874999999999998</v>
      </c>
      <c r="AH208" s="100">
        <f>$G208*$BJ208</f>
        <v>3.4874999999999998</v>
      </c>
      <c r="AI208" s="100">
        <f>$G208*$BJ208</f>
        <v>3.4874999999999998</v>
      </c>
      <c r="AJ208" s="100">
        <f>$G208*$BJ208</f>
        <v>3.4874999999999998</v>
      </c>
      <c r="AK208" s="100">
        <f>$G208*$BJ208</f>
        <v>3.4874999999999998</v>
      </c>
      <c r="AL208" s="100">
        <f>$G208*$BJ208</f>
        <v>3.4874999999999998</v>
      </c>
      <c r="AM208" s="100">
        <f>$G208*$BJ208</f>
        <v>3.4874999999999998</v>
      </c>
      <c r="AN208" s="100">
        <f t="shared" si="118"/>
        <v>41.849999999999994</v>
      </c>
      <c r="AO208" s="100">
        <f>$G208*$BJ208</f>
        <v>3.4874999999999998</v>
      </c>
      <c r="AP208" s="100">
        <f>$G208*$BJ208</f>
        <v>3.4874999999999998</v>
      </c>
      <c r="AQ208" s="100">
        <f>$G208*$BJ208</f>
        <v>3.4874999999999998</v>
      </c>
      <c r="AR208" s="100">
        <f>$G208*$BJ208</f>
        <v>3.4874999999999998</v>
      </c>
      <c r="AS208" s="100">
        <f>$G208*$BJ208</f>
        <v>3.4874999999999998</v>
      </c>
      <c r="AT208" s="100">
        <f>$G208*$BJ208</f>
        <v>3.4874999999999998</v>
      </c>
      <c r="AU208" s="100">
        <f>$G208*$BJ208</f>
        <v>3.4874999999999998</v>
      </c>
      <c r="AV208" s="100">
        <f>$G208*$BJ208</f>
        <v>3.4874999999999998</v>
      </c>
      <c r="AW208" s="100">
        <f>$G208*$BJ208</f>
        <v>3.4874999999999998</v>
      </c>
      <c r="AX208" s="100">
        <f>$G208*$BJ208</f>
        <v>3.4874999999999998</v>
      </c>
      <c r="AY208" s="100">
        <f>$G208*$BJ208</f>
        <v>3.4874999999999998</v>
      </c>
      <c r="AZ208" s="100">
        <f>$G208*$BJ208</f>
        <v>3.4874999999999998</v>
      </c>
      <c r="BA208" s="116">
        <f t="shared" si="192"/>
        <v>41.849999999999994</v>
      </c>
      <c r="BB208" s="100">
        <f t="shared" si="208"/>
        <v>3.4874999999999998</v>
      </c>
      <c r="BC208" s="100">
        <f>$G208*$BJ208</f>
        <v>3.4874999999999998</v>
      </c>
      <c r="BD208" s="100">
        <f>$G208*$BJ208</f>
        <v>3.4874999999999998</v>
      </c>
      <c r="BE208" s="100">
        <f>$G208*$BJ208</f>
        <v>3.4874999999999998</v>
      </c>
      <c r="BF208" s="100">
        <f>$G208*$BJ208</f>
        <v>3.4874999999999998</v>
      </c>
      <c r="BG208" s="100">
        <f>$G208*$BJ208</f>
        <v>3.4874999999999998</v>
      </c>
      <c r="BH208" s="100">
        <f>$G208*$BJ208</f>
        <v>3.4874999999999998</v>
      </c>
      <c r="BI208" s="116">
        <f t="shared" si="209"/>
        <v>24.412500000000001</v>
      </c>
      <c r="BJ208" s="83">
        <f t="shared" si="120"/>
        <v>8.3333333333333332E-3</v>
      </c>
      <c r="BK208" s="100">
        <f t="shared" si="205"/>
        <v>324.33749999999998</v>
      </c>
      <c r="BL208" s="212"/>
    </row>
    <row r="209" spans="1:64" ht="12.75" customHeight="1" outlineLevel="1" x14ac:dyDescent="0.2">
      <c r="A209" s="9">
        <v>410</v>
      </c>
      <c r="B209" s="10" t="s">
        <v>154</v>
      </c>
      <c r="C209" s="9">
        <v>176654</v>
      </c>
      <c r="D209" s="12">
        <v>43473</v>
      </c>
      <c r="E209" s="33"/>
      <c r="F209" s="102">
        <v>1300</v>
      </c>
      <c r="G209" s="51">
        <f t="shared" si="121"/>
        <v>1170</v>
      </c>
      <c r="H209" s="71">
        <v>0</v>
      </c>
      <c r="I209" s="71">
        <v>0</v>
      </c>
      <c r="J209" s="71">
        <v>0</v>
      </c>
      <c r="K209" s="71">
        <v>0</v>
      </c>
      <c r="L209" s="71">
        <v>117</v>
      </c>
      <c r="M209" s="71">
        <f t="shared" si="127"/>
        <v>117</v>
      </c>
      <c r="N209" s="71">
        <f t="shared" si="128"/>
        <v>117</v>
      </c>
      <c r="O209" s="130">
        <f t="shared" si="193"/>
        <v>9.75</v>
      </c>
      <c r="P209" s="130">
        <f t="shared" si="194"/>
        <v>9.75</v>
      </c>
      <c r="Q209" s="130">
        <f t="shared" si="195"/>
        <v>9.75</v>
      </c>
      <c r="R209" s="130">
        <f t="shared" si="196"/>
        <v>9.75</v>
      </c>
      <c r="S209" s="130">
        <f t="shared" si="197"/>
        <v>9.75</v>
      </c>
      <c r="T209" s="130">
        <f t="shared" si="198"/>
        <v>9.75</v>
      </c>
      <c r="U209" s="130">
        <f t="shared" si="199"/>
        <v>9.75</v>
      </c>
      <c r="V209" s="130">
        <f t="shared" si="200"/>
        <v>9.75</v>
      </c>
      <c r="W209" s="130">
        <f t="shared" si="201"/>
        <v>9.75</v>
      </c>
      <c r="X209" s="130">
        <f t="shared" si="202"/>
        <v>9.75</v>
      </c>
      <c r="Y209" s="130">
        <f t="shared" si="203"/>
        <v>9.75</v>
      </c>
      <c r="Z209" s="130">
        <f t="shared" si="204"/>
        <v>9.75</v>
      </c>
      <c r="AA209" s="100">
        <f t="shared" si="141"/>
        <v>117</v>
      </c>
      <c r="AB209" s="100">
        <f>$G209*$BJ209</f>
        <v>9.75</v>
      </c>
      <c r="AC209" s="100">
        <f>$G209*$BJ209</f>
        <v>9.75</v>
      </c>
      <c r="AD209" s="100">
        <f>$G209*$BJ209</f>
        <v>9.75</v>
      </c>
      <c r="AE209" s="100">
        <f>$G209*$BJ209</f>
        <v>9.75</v>
      </c>
      <c r="AF209" s="100">
        <f>$G209*$BJ209</f>
        <v>9.75</v>
      </c>
      <c r="AG209" s="100">
        <f>$G209*$BJ209</f>
        <v>9.75</v>
      </c>
      <c r="AH209" s="100">
        <f>$G209*$BJ209</f>
        <v>9.75</v>
      </c>
      <c r="AI209" s="100">
        <f>$G209*$BJ209</f>
        <v>9.75</v>
      </c>
      <c r="AJ209" s="100">
        <f>$G209*$BJ209</f>
        <v>9.75</v>
      </c>
      <c r="AK209" s="100">
        <f>$G209*$BJ209</f>
        <v>9.75</v>
      </c>
      <c r="AL209" s="100">
        <f>$G209*$BJ209</f>
        <v>9.75</v>
      </c>
      <c r="AM209" s="100">
        <f>$G209*$BJ209</f>
        <v>9.75</v>
      </c>
      <c r="AN209" s="100">
        <f t="shared" si="118"/>
        <v>117</v>
      </c>
      <c r="AO209" s="100">
        <f>$G209*$BJ209</f>
        <v>9.75</v>
      </c>
      <c r="AP209" s="100">
        <f>$G209*$BJ209</f>
        <v>9.75</v>
      </c>
      <c r="AQ209" s="100">
        <f>$G209*$BJ209</f>
        <v>9.75</v>
      </c>
      <c r="AR209" s="100">
        <f>$G209*$BJ209</f>
        <v>9.75</v>
      </c>
      <c r="AS209" s="100">
        <f>$G209*$BJ209</f>
        <v>9.75</v>
      </c>
      <c r="AT209" s="100">
        <f>$G209*$BJ209</f>
        <v>9.75</v>
      </c>
      <c r="AU209" s="100">
        <f>$G209*$BJ209</f>
        <v>9.75</v>
      </c>
      <c r="AV209" s="100">
        <f>$G209*$BJ209</f>
        <v>9.75</v>
      </c>
      <c r="AW209" s="100">
        <f>$G209*$BJ209</f>
        <v>9.75</v>
      </c>
      <c r="AX209" s="100">
        <f>$G209*$BJ209</f>
        <v>9.75</v>
      </c>
      <c r="AY209" s="100">
        <f>$G209*$BJ209</f>
        <v>9.75</v>
      </c>
      <c r="AZ209" s="100">
        <f>$G209*$BJ209</f>
        <v>9.75</v>
      </c>
      <c r="BA209" s="116">
        <f>SUM(AO209:AZ209)</f>
        <v>117</v>
      </c>
      <c r="BB209" s="100">
        <f t="shared" si="208"/>
        <v>9.75</v>
      </c>
      <c r="BC209" s="100">
        <f>$G209*$BJ209</f>
        <v>9.75</v>
      </c>
      <c r="BD209" s="100">
        <f>$G209*$BJ209</f>
        <v>9.75</v>
      </c>
      <c r="BE209" s="100">
        <f>$G209*$BJ209</f>
        <v>9.75</v>
      </c>
      <c r="BF209" s="100">
        <f>$G209*$BJ209</f>
        <v>9.75</v>
      </c>
      <c r="BG209" s="100">
        <f>$G209*$BJ209</f>
        <v>9.75</v>
      </c>
      <c r="BH209" s="100">
        <f>$G209*$BJ209</f>
        <v>9.75</v>
      </c>
      <c r="BI209" s="116">
        <f t="shared" si="209"/>
        <v>68.25</v>
      </c>
      <c r="BJ209" s="83">
        <f t="shared" si="120"/>
        <v>8.3333333333333332E-3</v>
      </c>
      <c r="BK209" s="100">
        <f t="shared" si="205"/>
        <v>770.25</v>
      </c>
      <c r="BL209" s="212"/>
    </row>
    <row r="210" spans="1:64" ht="12.75" customHeight="1" outlineLevel="1" x14ac:dyDescent="0.2">
      <c r="A210" s="9"/>
      <c r="B210" s="10" t="s">
        <v>191</v>
      </c>
      <c r="C210" s="9">
        <v>568</v>
      </c>
      <c r="D210" s="12">
        <v>43734</v>
      </c>
      <c r="E210" s="33"/>
      <c r="F210" s="102">
        <v>429</v>
      </c>
      <c r="G210" s="51">
        <f t="shared" si="121"/>
        <v>386.1</v>
      </c>
      <c r="H210" s="71">
        <v>0</v>
      </c>
      <c r="I210" s="71">
        <v>0</v>
      </c>
      <c r="J210" s="71">
        <v>0</v>
      </c>
      <c r="K210" s="71">
        <v>0</v>
      </c>
      <c r="L210" s="71">
        <v>10.08</v>
      </c>
      <c r="M210" s="71">
        <f t="shared" si="127"/>
        <v>38.610000000000007</v>
      </c>
      <c r="N210" s="71">
        <f t="shared" si="128"/>
        <v>38.610000000000007</v>
      </c>
      <c r="O210" s="130">
        <f t="shared" si="193"/>
        <v>3.2175000000000002</v>
      </c>
      <c r="P210" s="130">
        <f t="shared" si="194"/>
        <v>3.2175000000000002</v>
      </c>
      <c r="Q210" s="130">
        <f t="shared" si="195"/>
        <v>3.2175000000000002</v>
      </c>
      <c r="R210" s="130">
        <f t="shared" si="196"/>
        <v>3.2175000000000002</v>
      </c>
      <c r="S210" s="130">
        <f t="shared" si="197"/>
        <v>3.2175000000000002</v>
      </c>
      <c r="T210" s="130">
        <f t="shared" si="198"/>
        <v>3.2175000000000002</v>
      </c>
      <c r="U210" s="130">
        <f t="shared" si="199"/>
        <v>3.2175000000000002</v>
      </c>
      <c r="V210" s="130">
        <f t="shared" si="200"/>
        <v>3.2175000000000002</v>
      </c>
      <c r="W210" s="130">
        <f t="shared" si="201"/>
        <v>3.2175000000000002</v>
      </c>
      <c r="X210" s="130">
        <f t="shared" si="202"/>
        <v>3.2175000000000002</v>
      </c>
      <c r="Y210" s="130">
        <f t="shared" si="203"/>
        <v>3.2175000000000002</v>
      </c>
      <c r="Z210" s="130">
        <f t="shared" si="204"/>
        <v>3.2175000000000002</v>
      </c>
      <c r="AA210" s="100">
        <f t="shared" si="141"/>
        <v>38.610000000000007</v>
      </c>
      <c r="AB210" s="100">
        <f>$G210*$BJ210</f>
        <v>3.2175000000000002</v>
      </c>
      <c r="AC210" s="100">
        <f>$G210*$BJ210</f>
        <v>3.2175000000000002</v>
      </c>
      <c r="AD210" s="100">
        <f>$G210*$BJ210</f>
        <v>3.2175000000000002</v>
      </c>
      <c r="AE210" s="100">
        <f>$G210*$BJ210</f>
        <v>3.2175000000000002</v>
      </c>
      <c r="AF210" s="100">
        <f>$G210*$BJ210</f>
        <v>3.2175000000000002</v>
      </c>
      <c r="AG210" s="100">
        <f>$G210*$BJ210</f>
        <v>3.2175000000000002</v>
      </c>
      <c r="AH210" s="100">
        <f>$G210*$BJ210</f>
        <v>3.2175000000000002</v>
      </c>
      <c r="AI210" s="100">
        <f>$G210*$BJ210</f>
        <v>3.2175000000000002</v>
      </c>
      <c r="AJ210" s="100">
        <f>$G210*$BJ210</f>
        <v>3.2175000000000002</v>
      </c>
      <c r="AK210" s="100">
        <f>$G210*$BJ210</f>
        <v>3.2175000000000002</v>
      </c>
      <c r="AL210" s="100">
        <f>$G210*$BJ210</f>
        <v>3.2175000000000002</v>
      </c>
      <c r="AM210" s="100">
        <f>$G210*$BJ210</f>
        <v>3.2175000000000002</v>
      </c>
      <c r="AN210" s="100">
        <f t="shared" si="118"/>
        <v>38.610000000000007</v>
      </c>
      <c r="AO210" s="100">
        <f>$G210*$BJ210</f>
        <v>3.2175000000000002</v>
      </c>
      <c r="AP210" s="100">
        <f>$G210*$BJ210</f>
        <v>3.2175000000000002</v>
      </c>
      <c r="AQ210" s="100">
        <f>$G210*$BJ210</f>
        <v>3.2175000000000002</v>
      </c>
      <c r="AR210" s="100">
        <f>$G210*$BJ210</f>
        <v>3.2175000000000002</v>
      </c>
      <c r="AS210" s="100">
        <f>$G210*$BJ210</f>
        <v>3.2175000000000002</v>
      </c>
      <c r="AT210" s="100">
        <f>$G210*$BJ210</f>
        <v>3.2175000000000002</v>
      </c>
      <c r="AU210" s="100">
        <f>$G210*$BJ210</f>
        <v>3.2175000000000002</v>
      </c>
      <c r="AV210" s="100">
        <f>$G210*$BJ210</f>
        <v>3.2175000000000002</v>
      </c>
      <c r="AW210" s="100">
        <f>$G210*$BJ210</f>
        <v>3.2175000000000002</v>
      </c>
      <c r="AX210" s="100">
        <f>$G210*$BJ210</f>
        <v>3.2175000000000002</v>
      </c>
      <c r="AY210" s="100">
        <f>$G210*$BJ210</f>
        <v>3.2175000000000002</v>
      </c>
      <c r="AZ210" s="100">
        <f>$G210*$BJ210</f>
        <v>3.2175000000000002</v>
      </c>
      <c r="BA210" s="116">
        <f t="shared" ref="BA210:BA220" si="210">SUM(AO210:AZ210)</f>
        <v>38.610000000000007</v>
      </c>
      <c r="BB210" s="100">
        <f t="shared" si="208"/>
        <v>3.2175000000000002</v>
      </c>
      <c r="BC210" s="100">
        <f>$G210*$BJ210</f>
        <v>3.2175000000000002</v>
      </c>
      <c r="BD210" s="100">
        <f>$G210*$BJ210</f>
        <v>3.2175000000000002</v>
      </c>
      <c r="BE210" s="100">
        <f>$G210*$BJ210</f>
        <v>3.2175000000000002</v>
      </c>
      <c r="BF210" s="100">
        <f>$G210*$BJ210</f>
        <v>3.2175000000000002</v>
      </c>
      <c r="BG210" s="100">
        <f>$G210*$BJ210</f>
        <v>3.2175000000000002</v>
      </c>
      <c r="BH210" s="100">
        <f>$G210*$BJ210</f>
        <v>3.2175000000000002</v>
      </c>
      <c r="BI210" s="116">
        <f t="shared" si="209"/>
        <v>22.522500000000004</v>
      </c>
      <c r="BJ210" s="83">
        <f t="shared" si="120"/>
        <v>8.3333333333333332E-3</v>
      </c>
      <c r="BK210" s="100">
        <f t="shared" si="205"/>
        <v>225.65250000000006</v>
      </c>
      <c r="BL210" s="212"/>
    </row>
    <row r="211" spans="1:64" ht="12.75" customHeight="1" outlineLevel="1" x14ac:dyDescent="0.2">
      <c r="A211" s="9"/>
      <c r="B211" s="10" t="s">
        <v>191</v>
      </c>
      <c r="C211" s="9">
        <v>568</v>
      </c>
      <c r="D211" s="12">
        <v>43734</v>
      </c>
      <c r="E211" s="33"/>
      <c r="F211" s="102">
        <v>429</v>
      </c>
      <c r="G211" s="51">
        <f t="shared" si="121"/>
        <v>386.1</v>
      </c>
      <c r="H211" s="71">
        <v>0</v>
      </c>
      <c r="I211" s="71">
        <v>0</v>
      </c>
      <c r="J211" s="71">
        <v>0</v>
      </c>
      <c r="K211" s="71">
        <v>0</v>
      </c>
      <c r="L211" s="71">
        <v>10.08</v>
      </c>
      <c r="M211" s="71">
        <f t="shared" si="127"/>
        <v>38.610000000000007</v>
      </c>
      <c r="N211" s="71">
        <f t="shared" si="128"/>
        <v>38.610000000000007</v>
      </c>
      <c r="O211" s="130">
        <f t="shared" si="193"/>
        <v>3.2175000000000002</v>
      </c>
      <c r="P211" s="130">
        <f t="shared" si="194"/>
        <v>3.2175000000000002</v>
      </c>
      <c r="Q211" s="130">
        <f t="shared" si="195"/>
        <v>3.2175000000000002</v>
      </c>
      <c r="R211" s="130">
        <f t="shared" si="196"/>
        <v>3.2175000000000002</v>
      </c>
      <c r="S211" s="130">
        <f t="shared" si="197"/>
        <v>3.2175000000000002</v>
      </c>
      <c r="T211" s="130">
        <f t="shared" si="198"/>
        <v>3.2175000000000002</v>
      </c>
      <c r="U211" s="130">
        <f t="shared" si="199"/>
        <v>3.2175000000000002</v>
      </c>
      <c r="V211" s="130">
        <f t="shared" si="200"/>
        <v>3.2175000000000002</v>
      </c>
      <c r="W211" s="130">
        <f t="shared" si="201"/>
        <v>3.2175000000000002</v>
      </c>
      <c r="X211" s="130">
        <f t="shared" si="202"/>
        <v>3.2175000000000002</v>
      </c>
      <c r="Y211" s="130">
        <f t="shared" si="203"/>
        <v>3.2175000000000002</v>
      </c>
      <c r="Z211" s="130">
        <f t="shared" si="204"/>
        <v>3.2175000000000002</v>
      </c>
      <c r="AA211" s="100">
        <f t="shared" si="141"/>
        <v>38.610000000000007</v>
      </c>
      <c r="AB211" s="100">
        <f>$G211*$BJ211</f>
        <v>3.2175000000000002</v>
      </c>
      <c r="AC211" s="100">
        <f>$G211*$BJ211</f>
        <v>3.2175000000000002</v>
      </c>
      <c r="AD211" s="100">
        <f>$G211*$BJ211</f>
        <v>3.2175000000000002</v>
      </c>
      <c r="AE211" s="100">
        <f>$G211*$BJ211</f>
        <v>3.2175000000000002</v>
      </c>
      <c r="AF211" s="100">
        <f>$G211*$BJ211</f>
        <v>3.2175000000000002</v>
      </c>
      <c r="AG211" s="100">
        <f>$G211*$BJ211</f>
        <v>3.2175000000000002</v>
      </c>
      <c r="AH211" s="100">
        <f>$G211*$BJ211</f>
        <v>3.2175000000000002</v>
      </c>
      <c r="AI211" s="100">
        <f>$G211*$BJ211</f>
        <v>3.2175000000000002</v>
      </c>
      <c r="AJ211" s="100">
        <f>$G211*$BJ211</f>
        <v>3.2175000000000002</v>
      </c>
      <c r="AK211" s="100">
        <f>$G211*$BJ211</f>
        <v>3.2175000000000002</v>
      </c>
      <c r="AL211" s="100">
        <f>$G211*$BJ211</f>
        <v>3.2175000000000002</v>
      </c>
      <c r="AM211" s="100">
        <f>$G211*$BJ211</f>
        <v>3.2175000000000002</v>
      </c>
      <c r="AN211" s="100">
        <f t="shared" si="118"/>
        <v>38.610000000000007</v>
      </c>
      <c r="AO211" s="100">
        <f>$G211*$BJ211</f>
        <v>3.2175000000000002</v>
      </c>
      <c r="AP211" s="100">
        <f>$G211*$BJ211</f>
        <v>3.2175000000000002</v>
      </c>
      <c r="AQ211" s="100">
        <f>$G211*$BJ211</f>
        <v>3.2175000000000002</v>
      </c>
      <c r="AR211" s="100">
        <f>$G211*$BJ211</f>
        <v>3.2175000000000002</v>
      </c>
      <c r="AS211" s="100">
        <f>$G211*$BJ211</f>
        <v>3.2175000000000002</v>
      </c>
      <c r="AT211" s="100">
        <f>$G211*$BJ211</f>
        <v>3.2175000000000002</v>
      </c>
      <c r="AU211" s="100">
        <f>$G211*$BJ211</f>
        <v>3.2175000000000002</v>
      </c>
      <c r="AV211" s="100">
        <f>$G211*$BJ211</f>
        <v>3.2175000000000002</v>
      </c>
      <c r="AW211" s="100">
        <f>$G211*$BJ211</f>
        <v>3.2175000000000002</v>
      </c>
      <c r="AX211" s="100">
        <f>$G211*$BJ211</f>
        <v>3.2175000000000002</v>
      </c>
      <c r="AY211" s="100">
        <f>$G211*$BJ211</f>
        <v>3.2175000000000002</v>
      </c>
      <c r="AZ211" s="100">
        <f>$G211*$BJ211</f>
        <v>3.2175000000000002</v>
      </c>
      <c r="BA211" s="116">
        <f t="shared" si="210"/>
        <v>38.610000000000007</v>
      </c>
      <c r="BB211" s="100">
        <f t="shared" si="208"/>
        <v>3.2175000000000002</v>
      </c>
      <c r="BC211" s="100">
        <f>$G211*$BJ211</f>
        <v>3.2175000000000002</v>
      </c>
      <c r="BD211" s="100">
        <f>$G211*$BJ211</f>
        <v>3.2175000000000002</v>
      </c>
      <c r="BE211" s="100">
        <f>$G211*$BJ211</f>
        <v>3.2175000000000002</v>
      </c>
      <c r="BF211" s="100">
        <f>$G211*$BJ211</f>
        <v>3.2175000000000002</v>
      </c>
      <c r="BG211" s="100">
        <f>$G211*$BJ211</f>
        <v>3.2175000000000002</v>
      </c>
      <c r="BH211" s="100">
        <f>$G211*$BJ211</f>
        <v>3.2175000000000002</v>
      </c>
      <c r="BI211" s="116">
        <f t="shared" si="209"/>
        <v>22.522500000000004</v>
      </c>
      <c r="BJ211" s="83">
        <f t="shared" si="120"/>
        <v>8.3333333333333332E-3</v>
      </c>
      <c r="BK211" s="100">
        <f t="shared" si="205"/>
        <v>225.65250000000006</v>
      </c>
      <c r="BL211" s="212"/>
    </row>
    <row r="212" spans="1:64" ht="12.75" customHeight="1" outlineLevel="1" x14ac:dyDescent="0.2">
      <c r="A212" s="9"/>
      <c r="B212" s="15" t="s">
        <v>191</v>
      </c>
      <c r="C212" s="14">
        <v>568</v>
      </c>
      <c r="D212" s="46">
        <v>43734</v>
      </c>
      <c r="E212" s="141"/>
      <c r="F212" s="132">
        <v>429</v>
      </c>
      <c r="G212" s="51">
        <f>F212*90%</f>
        <v>386.1</v>
      </c>
      <c r="H212" s="71">
        <v>0</v>
      </c>
      <c r="I212" s="71">
        <v>0</v>
      </c>
      <c r="J212" s="71">
        <v>0</v>
      </c>
      <c r="K212" s="71">
        <v>0</v>
      </c>
      <c r="L212" s="71">
        <v>10.08</v>
      </c>
      <c r="M212" s="71">
        <f t="shared" si="127"/>
        <v>38.610000000000007</v>
      </c>
      <c r="N212" s="71">
        <f t="shared" si="128"/>
        <v>38.610000000000007</v>
      </c>
      <c r="O212" s="130">
        <f t="shared" si="193"/>
        <v>3.2175000000000002</v>
      </c>
      <c r="P212" s="130">
        <f t="shared" si="194"/>
        <v>3.2175000000000002</v>
      </c>
      <c r="Q212" s="130">
        <f t="shared" si="195"/>
        <v>3.2175000000000002</v>
      </c>
      <c r="R212" s="130">
        <f t="shared" si="196"/>
        <v>3.2175000000000002</v>
      </c>
      <c r="S212" s="130">
        <f t="shared" si="197"/>
        <v>3.2175000000000002</v>
      </c>
      <c r="T212" s="130">
        <f t="shared" si="198"/>
        <v>3.2175000000000002</v>
      </c>
      <c r="U212" s="130">
        <f t="shared" si="199"/>
        <v>3.2175000000000002</v>
      </c>
      <c r="V212" s="130">
        <f t="shared" si="200"/>
        <v>3.2175000000000002</v>
      </c>
      <c r="W212" s="130">
        <f t="shared" si="201"/>
        <v>3.2175000000000002</v>
      </c>
      <c r="X212" s="130">
        <f t="shared" si="202"/>
        <v>3.2175000000000002</v>
      </c>
      <c r="Y212" s="130">
        <f t="shared" si="203"/>
        <v>3.2175000000000002</v>
      </c>
      <c r="Z212" s="130">
        <f t="shared" si="204"/>
        <v>3.2175000000000002</v>
      </c>
      <c r="AA212" s="100">
        <f t="shared" si="141"/>
        <v>38.610000000000007</v>
      </c>
      <c r="AB212" s="100">
        <f>$G212*$BJ212</f>
        <v>3.2175000000000002</v>
      </c>
      <c r="AC212" s="100">
        <f>$G212*$BJ212</f>
        <v>3.2175000000000002</v>
      </c>
      <c r="AD212" s="100">
        <f>$G212*$BJ212</f>
        <v>3.2175000000000002</v>
      </c>
      <c r="AE212" s="100">
        <f>$G212*$BJ212</f>
        <v>3.2175000000000002</v>
      </c>
      <c r="AF212" s="100">
        <f>$G212*$BJ212</f>
        <v>3.2175000000000002</v>
      </c>
      <c r="AG212" s="100">
        <f>$G212*$BJ212</f>
        <v>3.2175000000000002</v>
      </c>
      <c r="AH212" s="100">
        <f>$G212*$BJ212</f>
        <v>3.2175000000000002</v>
      </c>
      <c r="AI212" s="100">
        <f>$G212*$BJ212</f>
        <v>3.2175000000000002</v>
      </c>
      <c r="AJ212" s="100">
        <f>$G212*$BJ212</f>
        <v>3.2175000000000002</v>
      </c>
      <c r="AK212" s="100">
        <f>$G212*$BJ212</f>
        <v>3.2175000000000002</v>
      </c>
      <c r="AL212" s="100">
        <f>$G212*$BJ212</f>
        <v>3.2175000000000002</v>
      </c>
      <c r="AM212" s="100">
        <f>$G212*$BJ212</f>
        <v>3.2175000000000002</v>
      </c>
      <c r="AN212" s="100">
        <f t="shared" si="118"/>
        <v>38.610000000000007</v>
      </c>
      <c r="AO212" s="100">
        <f>$G212*$BJ212</f>
        <v>3.2175000000000002</v>
      </c>
      <c r="AP212" s="100">
        <f>$G212*$BJ212</f>
        <v>3.2175000000000002</v>
      </c>
      <c r="AQ212" s="100">
        <f>$G212*$BJ212</f>
        <v>3.2175000000000002</v>
      </c>
      <c r="AR212" s="100">
        <f>$G212*$BJ212</f>
        <v>3.2175000000000002</v>
      </c>
      <c r="AS212" s="100">
        <f>$G212*$BJ212</f>
        <v>3.2175000000000002</v>
      </c>
      <c r="AT212" s="100">
        <f>$G212*$BJ212</f>
        <v>3.2175000000000002</v>
      </c>
      <c r="AU212" s="100">
        <f>$G212*$BJ212</f>
        <v>3.2175000000000002</v>
      </c>
      <c r="AV212" s="100">
        <f>$G212*$BJ212</f>
        <v>3.2175000000000002</v>
      </c>
      <c r="AW212" s="100">
        <f>$G212*$BJ212</f>
        <v>3.2175000000000002</v>
      </c>
      <c r="AX212" s="100">
        <f>$G212*$BJ212</f>
        <v>3.2175000000000002</v>
      </c>
      <c r="AY212" s="100">
        <f>$G212*$BJ212</f>
        <v>3.2175000000000002</v>
      </c>
      <c r="AZ212" s="100">
        <f>$G212*$BJ212</f>
        <v>3.2175000000000002</v>
      </c>
      <c r="BA212" s="116">
        <f t="shared" si="210"/>
        <v>38.610000000000007</v>
      </c>
      <c r="BB212" s="100">
        <f t="shared" si="208"/>
        <v>3.2175000000000002</v>
      </c>
      <c r="BC212" s="100">
        <f>$G212*$BJ212</f>
        <v>3.2175000000000002</v>
      </c>
      <c r="BD212" s="100">
        <f>$G212*$BJ212</f>
        <v>3.2175000000000002</v>
      </c>
      <c r="BE212" s="100">
        <f>$G212*$BJ212</f>
        <v>3.2175000000000002</v>
      </c>
      <c r="BF212" s="100">
        <f>$G212*$BJ212</f>
        <v>3.2175000000000002</v>
      </c>
      <c r="BG212" s="100">
        <f>$G212*$BJ212</f>
        <v>3.2175000000000002</v>
      </c>
      <c r="BH212" s="100">
        <f>$G212*$BJ212</f>
        <v>3.2175000000000002</v>
      </c>
      <c r="BI212" s="116">
        <f t="shared" si="209"/>
        <v>22.522500000000004</v>
      </c>
      <c r="BJ212" s="83">
        <f t="shared" si="120"/>
        <v>8.3333333333333332E-3</v>
      </c>
      <c r="BK212" s="100">
        <f t="shared" si="205"/>
        <v>225.65250000000006</v>
      </c>
      <c r="BL212" s="212"/>
    </row>
    <row r="213" spans="1:64" s="185" customFormat="1" ht="12.75" customHeight="1" outlineLevel="1" x14ac:dyDescent="0.2">
      <c r="A213" s="186"/>
      <c r="B213" s="188" t="s">
        <v>221</v>
      </c>
      <c r="C213" s="189">
        <v>2</v>
      </c>
      <c r="D213" s="190">
        <v>45310</v>
      </c>
      <c r="E213" s="193">
        <v>719</v>
      </c>
      <c r="F213" s="194">
        <v>719</v>
      </c>
      <c r="G213" s="51">
        <f>E213*90%</f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71">
        <v>0</v>
      </c>
      <c r="P213" s="71">
        <v>0</v>
      </c>
      <c r="Q213" s="71">
        <v>0</v>
      </c>
      <c r="R213" s="71">
        <v>0</v>
      </c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71">
        <v>0</v>
      </c>
      <c r="AC213" s="71">
        <v>0</v>
      </c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$G$213*$BJ$213</f>
        <v>5.3925000000000001</v>
      </c>
      <c r="AQ213" s="100">
        <f>$G213*$BJ213</f>
        <v>5.3925000000000001</v>
      </c>
      <c r="AR213" s="100">
        <f>$G213*$BJ213</f>
        <v>5.3925000000000001</v>
      </c>
      <c r="AS213" s="100">
        <f>$G213*$BJ213</f>
        <v>5.3925000000000001</v>
      </c>
      <c r="AT213" s="100">
        <f>$G213*$BJ213</f>
        <v>5.3925000000000001</v>
      </c>
      <c r="AU213" s="100">
        <f>$G213*$BJ213</f>
        <v>5.3925000000000001</v>
      </c>
      <c r="AV213" s="100">
        <f>$G213*$BJ213</f>
        <v>5.3925000000000001</v>
      </c>
      <c r="AW213" s="100">
        <f>$G213*$BJ213</f>
        <v>5.3925000000000001</v>
      </c>
      <c r="AX213" s="100">
        <f>$G213*$BJ213</f>
        <v>5.3925000000000001</v>
      </c>
      <c r="AY213" s="100">
        <f>$G213*$BJ213</f>
        <v>5.3925000000000001</v>
      </c>
      <c r="AZ213" s="100">
        <f>$G213*$BJ213</f>
        <v>5.3925000000000001</v>
      </c>
      <c r="BA213" s="116">
        <f t="shared" si="210"/>
        <v>59.317499999999988</v>
      </c>
      <c r="BB213" s="100">
        <f t="shared" si="208"/>
        <v>5.3925000000000001</v>
      </c>
      <c r="BC213" s="100">
        <f>$G213*$BJ213</f>
        <v>5.3925000000000001</v>
      </c>
      <c r="BD213" s="100">
        <f>$G213*$BJ213</f>
        <v>5.3925000000000001</v>
      </c>
      <c r="BE213" s="100">
        <f>$G213*$BJ213</f>
        <v>5.3925000000000001</v>
      </c>
      <c r="BF213" s="100">
        <f>$G213*$BJ213</f>
        <v>5.3925000000000001</v>
      </c>
      <c r="BG213" s="100">
        <f>$G213*$BJ213</f>
        <v>5.3925000000000001</v>
      </c>
      <c r="BH213" s="100">
        <f>$G213*$BJ213</f>
        <v>5.3925000000000001</v>
      </c>
      <c r="BI213" s="116">
        <f t="shared" si="209"/>
        <v>37.747499999999995</v>
      </c>
      <c r="BJ213" s="83">
        <f t="shared" si="120"/>
        <v>8.3333333333333332E-3</v>
      </c>
      <c r="BK213" s="100">
        <f t="shared" si="205"/>
        <v>97.064999999999984</v>
      </c>
      <c r="BL213" s="212"/>
    </row>
    <row r="214" spans="1:64" s="185" customFormat="1" ht="12.75" customHeight="1" outlineLevel="1" x14ac:dyDescent="0.2">
      <c r="A214" s="186"/>
      <c r="B214" s="188" t="s">
        <v>221</v>
      </c>
      <c r="C214" s="189">
        <v>2</v>
      </c>
      <c r="D214" s="190">
        <v>45310</v>
      </c>
      <c r="E214" s="193">
        <v>719</v>
      </c>
      <c r="F214" s="194">
        <v>719</v>
      </c>
      <c r="G214" s="51">
        <f t="shared" ref="G214:G249" si="211">E214*90%</f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$G$214*$BJ$214</f>
        <v>5.3925000000000001</v>
      </c>
      <c r="AQ214" s="100">
        <f>$G214*$BJ214</f>
        <v>5.3925000000000001</v>
      </c>
      <c r="AR214" s="100">
        <f>$G214*$BJ214</f>
        <v>5.3925000000000001</v>
      </c>
      <c r="AS214" s="100">
        <f>$G214*$BJ214</f>
        <v>5.3925000000000001</v>
      </c>
      <c r="AT214" s="100">
        <f>$G214*$BJ214</f>
        <v>5.3925000000000001</v>
      </c>
      <c r="AU214" s="100">
        <f>$G214*$BJ214</f>
        <v>5.3925000000000001</v>
      </c>
      <c r="AV214" s="100">
        <f>$G214*$BJ214</f>
        <v>5.3925000000000001</v>
      </c>
      <c r="AW214" s="100">
        <f>$G214*$BJ214</f>
        <v>5.3925000000000001</v>
      </c>
      <c r="AX214" s="100">
        <f>$G214*$BJ214</f>
        <v>5.3925000000000001</v>
      </c>
      <c r="AY214" s="100">
        <f>$G214*$BJ214</f>
        <v>5.3925000000000001</v>
      </c>
      <c r="AZ214" s="100">
        <f>$G214*$BJ214</f>
        <v>5.3925000000000001</v>
      </c>
      <c r="BA214" s="116">
        <f t="shared" si="210"/>
        <v>59.317499999999988</v>
      </c>
      <c r="BB214" s="100">
        <f t="shared" si="208"/>
        <v>5.3925000000000001</v>
      </c>
      <c r="BC214" s="100">
        <f>$G214*$BJ214</f>
        <v>5.3925000000000001</v>
      </c>
      <c r="BD214" s="100">
        <f>$G214*$BJ214</f>
        <v>5.3925000000000001</v>
      </c>
      <c r="BE214" s="100">
        <f>$G214*$BJ214</f>
        <v>5.3925000000000001</v>
      </c>
      <c r="BF214" s="100">
        <f>$G214*$BJ214</f>
        <v>5.3925000000000001</v>
      </c>
      <c r="BG214" s="100">
        <f>$G214*$BJ214</f>
        <v>5.3925000000000001</v>
      </c>
      <c r="BH214" s="100">
        <f>$G214*$BJ214</f>
        <v>5.3925000000000001</v>
      </c>
      <c r="BI214" s="116">
        <f t="shared" si="209"/>
        <v>37.747499999999995</v>
      </c>
      <c r="BJ214" s="83">
        <f t="shared" ref="BJ214:BJ249" si="212">10%/12</f>
        <v>8.3333333333333332E-3</v>
      </c>
      <c r="BK214" s="100">
        <f t="shared" si="205"/>
        <v>97.064999999999984</v>
      </c>
      <c r="BL214" s="212"/>
    </row>
    <row r="215" spans="1:64" s="185" customFormat="1" ht="12.75" customHeight="1" outlineLevel="1" x14ac:dyDescent="0.2">
      <c r="A215" s="186"/>
      <c r="B215" s="188" t="s">
        <v>221</v>
      </c>
      <c r="C215" s="189">
        <v>2</v>
      </c>
      <c r="D215" s="190">
        <v>45310</v>
      </c>
      <c r="E215" s="193">
        <v>719</v>
      </c>
      <c r="F215" s="194">
        <v>719</v>
      </c>
      <c r="G215" s="51">
        <f t="shared" si="211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$G$215*$BJ$215</f>
        <v>5.3925000000000001</v>
      </c>
      <c r="AQ215" s="100">
        <f>$G215*$BJ215</f>
        <v>5.3925000000000001</v>
      </c>
      <c r="AR215" s="100">
        <f>$G215*$BJ215</f>
        <v>5.3925000000000001</v>
      </c>
      <c r="AS215" s="100">
        <f>$G215*$BJ215</f>
        <v>5.3925000000000001</v>
      </c>
      <c r="AT215" s="100">
        <f>$G215*$BJ215</f>
        <v>5.3925000000000001</v>
      </c>
      <c r="AU215" s="100">
        <f>$G215*$BJ215</f>
        <v>5.3925000000000001</v>
      </c>
      <c r="AV215" s="100">
        <f>$G215*$BJ215</f>
        <v>5.3925000000000001</v>
      </c>
      <c r="AW215" s="100">
        <f>$G215*$BJ215</f>
        <v>5.3925000000000001</v>
      </c>
      <c r="AX215" s="100">
        <f>$G215*$BJ215</f>
        <v>5.3925000000000001</v>
      </c>
      <c r="AY215" s="100">
        <f>$G215*$BJ215</f>
        <v>5.3925000000000001</v>
      </c>
      <c r="AZ215" s="100">
        <f>$G215*$BJ215</f>
        <v>5.3925000000000001</v>
      </c>
      <c r="BA215" s="116">
        <f t="shared" si="210"/>
        <v>59.317499999999988</v>
      </c>
      <c r="BB215" s="100">
        <f t="shared" si="208"/>
        <v>5.3925000000000001</v>
      </c>
      <c r="BC215" s="100">
        <f>$G215*$BJ215</f>
        <v>5.3925000000000001</v>
      </c>
      <c r="BD215" s="100">
        <f>$G215*$BJ215</f>
        <v>5.3925000000000001</v>
      </c>
      <c r="BE215" s="100">
        <f>$G215*$BJ215</f>
        <v>5.3925000000000001</v>
      </c>
      <c r="BF215" s="100">
        <f>$G215*$BJ215</f>
        <v>5.3925000000000001</v>
      </c>
      <c r="BG215" s="100">
        <f>$G215*$BJ215</f>
        <v>5.3925000000000001</v>
      </c>
      <c r="BH215" s="100">
        <f>$G215*$BJ215</f>
        <v>5.3925000000000001</v>
      </c>
      <c r="BI215" s="116">
        <f t="shared" si="209"/>
        <v>37.747499999999995</v>
      </c>
      <c r="BJ215" s="83">
        <f t="shared" si="212"/>
        <v>8.3333333333333332E-3</v>
      </c>
      <c r="BK215" s="100">
        <f t="shared" si="205"/>
        <v>97.064999999999984</v>
      </c>
      <c r="BL215" s="212"/>
    </row>
    <row r="216" spans="1:64" s="185" customFormat="1" ht="12.75" customHeight="1" outlineLevel="1" x14ac:dyDescent="0.2">
      <c r="A216" s="186"/>
      <c r="B216" s="188" t="s">
        <v>221</v>
      </c>
      <c r="C216" s="189">
        <v>2</v>
      </c>
      <c r="D216" s="190">
        <v>45310</v>
      </c>
      <c r="E216" s="193">
        <v>719</v>
      </c>
      <c r="F216" s="194">
        <v>719</v>
      </c>
      <c r="G216" s="51">
        <f t="shared" si="211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$G$216*$BJ$216</f>
        <v>5.3925000000000001</v>
      </c>
      <c r="AQ216" s="100">
        <f>$G216*$BJ216</f>
        <v>5.3925000000000001</v>
      </c>
      <c r="AR216" s="100">
        <f>$G216*$BJ216</f>
        <v>5.3925000000000001</v>
      </c>
      <c r="AS216" s="100">
        <f>$G216*$BJ216</f>
        <v>5.3925000000000001</v>
      </c>
      <c r="AT216" s="100">
        <f>$G216*$BJ216</f>
        <v>5.3925000000000001</v>
      </c>
      <c r="AU216" s="100">
        <f>$G216*$BJ216</f>
        <v>5.3925000000000001</v>
      </c>
      <c r="AV216" s="100">
        <f>$G216*$BJ216</f>
        <v>5.3925000000000001</v>
      </c>
      <c r="AW216" s="100">
        <f>$G216*$BJ216</f>
        <v>5.3925000000000001</v>
      </c>
      <c r="AX216" s="100">
        <f>$G216*$BJ216</f>
        <v>5.3925000000000001</v>
      </c>
      <c r="AY216" s="100">
        <f>$G216*$BJ216</f>
        <v>5.3925000000000001</v>
      </c>
      <c r="AZ216" s="100">
        <f>$G216*$BJ216</f>
        <v>5.3925000000000001</v>
      </c>
      <c r="BA216" s="116">
        <f t="shared" si="210"/>
        <v>59.317499999999988</v>
      </c>
      <c r="BB216" s="100">
        <f t="shared" si="208"/>
        <v>5.3925000000000001</v>
      </c>
      <c r="BC216" s="100">
        <f>$G216*$BJ216</f>
        <v>5.3925000000000001</v>
      </c>
      <c r="BD216" s="100">
        <f>$G216*$BJ216</f>
        <v>5.3925000000000001</v>
      </c>
      <c r="BE216" s="100">
        <f>$G216*$BJ216</f>
        <v>5.3925000000000001</v>
      </c>
      <c r="BF216" s="100">
        <f>$G216*$BJ216</f>
        <v>5.3925000000000001</v>
      </c>
      <c r="BG216" s="100">
        <f>$G216*$BJ216</f>
        <v>5.3925000000000001</v>
      </c>
      <c r="BH216" s="100">
        <f>$G216*$BJ216</f>
        <v>5.3925000000000001</v>
      </c>
      <c r="BI216" s="116">
        <f t="shared" si="209"/>
        <v>37.747499999999995</v>
      </c>
      <c r="BJ216" s="83">
        <f t="shared" si="212"/>
        <v>8.3333333333333332E-3</v>
      </c>
      <c r="BK216" s="100">
        <f t="shared" si="205"/>
        <v>97.064999999999984</v>
      </c>
      <c r="BL216" s="212"/>
    </row>
    <row r="217" spans="1:64" s="185" customFormat="1" ht="12.75" customHeight="1" outlineLevel="1" x14ac:dyDescent="0.2">
      <c r="A217" s="186"/>
      <c r="B217" s="188" t="s">
        <v>221</v>
      </c>
      <c r="C217" s="189">
        <v>2</v>
      </c>
      <c r="D217" s="190">
        <v>45310</v>
      </c>
      <c r="E217" s="193">
        <v>719</v>
      </c>
      <c r="F217" s="194">
        <v>719</v>
      </c>
      <c r="G217" s="51">
        <f t="shared" si="211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$G$217*$BJ$217</f>
        <v>5.3925000000000001</v>
      </c>
      <c r="AQ217" s="100">
        <f>$G217*$BJ217</f>
        <v>5.3925000000000001</v>
      </c>
      <c r="AR217" s="100">
        <f>$G217*$BJ217</f>
        <v>5.3925000000000001</v>
      </c>
      <c r="AS217" s="100">
        <f>$G217*$BJ217</f>
        <v>5.3925000000000001</v>
      </c>
      <c r="AT217" s="100">
        <f>$G217*$BJ217</f>
        <v>5.3925000000000001</v>
      </c>
      <c r="AU217" s="100">
        <f>$G217*$BJ217</f>
        <v>5.3925000000000001</v>
      </c>
      <c r="AV217" s="100">
        <f>$G217*$BJ217</f>
        <v>5.3925000000000001</v>
      </c>
      <c r="AW217" s="100">
        <f>$G217*$BJ217</f>
        <v>5.3925000000000001</v>
      </c>
      <c r="AX217" s="100">
        <f>$G217*$BJ217</f>
        <v>5.3925000000000001</v>
      </c>
      <c r="AY217" s="100">
        <f>$G217*$BJ217</f>
        <v>5.3925000000000001</v>
      </c>
      <c r="AZ217" s="100">
        <f>$G217*$BJ217</f>
        <v>5.3925000000000001</v>
      </c>
      <c r="BA217" s="116">
        <f t="shared" si="210"/>
        <v>59.317499999999988</v>
      </c>
      <c r="BB217" s="100">
        <f t="shared" si="208"/>
        <v>5.3925000000000001</v>
      </c>
      <c r="BC217" s="100">
        <f>$G217*$BJ217</f>
        <v>5.3925000000000001</v>
      </c>
      <c r="BD217" s="100">
        <f>$G217*$BJ217</f>
        <v>5.3925000000000001</v>
      </c>
      <c r="BE217" s="100">
        <f>$G217*$BJ217</f>
        <v>5.3925000000000001</v>
      </c>
      <c r="BF217" s="100">
        <f>$G217*$BJ217</f>
        <v>5.3925000000000001</v>
      </c>
      <c r="BG217" s="100">
        <f>$G217*$BJ217</f>
        <v>5.3925000000000001</v>
      </c>
      <c r="BH217" s="100">
        <f>$G217*$BJ217</f>
        <v>5.3925000000000001</v>
      </c>
      <c r="BI217" s="116">
        <f t="shared" si="209"/>
        <v>37.747499999999995</v>
      </c>
      <c r="BJ217" s="83">
        <f t="shared" si="212"/>
        <v>8.3333333333333332E-3</v>
      </c>
      <c r="BK217" s="100">
        <f t="shared" si="205"/>
        <v>97.064999999999984</v>
      </c>
      <c r="BL217" s="212"/>
    </row>
    <row r="218" spans="1:64" s="185" customFormat="1" ht="12.75" customHeight="1" outlineLevel="1" x14ac:dyDescent="0.2">
      <c r="A218" s="186"/>
      <c r="B218" s="188" t="s">
        <v>221</v>
      </c>
      <c r="C218" s="189">
        <v>2</v>
      </c>
      <c r="D218" s="190">
        <v>45310</v>
      </c>
      <c r="E218" s="193">
        <v>719</v>
      </c>
      <c r="F218" s="194">
        <v>719</v>
      </c>
      <c r="G218" s="51">
        <f t="shared" si="211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$G$218*$BJ$218</f>
        <v>5.3925000000000001</v>
      </c>
      <c r="AQ218" s="100">
        <f>$G218*$BJ218</f>
        <v>5.3925000000000001</v>
      </c>
      <c r="AR218" s="100">
        <f>$G218*$BJ218</f>
        <v>5.3925000000000001</v>
      </c>
      <c r="AS218" s="100">
        <f>$G218*$BJ218</f>
        <v>5.3925000000000001</v>
      </c>
      <c r="AT218" s="100">
        <f>$G218*$BJ218</f>
        <v>5.3925000000000001</v>
      </c>
      <c r="AU218" s="100">
        <f>$G218*$BJ218</f>
        <v>5.3925000000000001</v>
      </c>
      <c r="AV218" s="100">
        <f>$G218*$BJ218</f>
        <v>5.3925000000000001</v>
      </c>
      <c r="AW218" s="100">
        <f>$G218*$BJ218</f>
        <v>5.3925000000000001</v>
      </c>
      <c r="AX218" s="100">
        <f>$G218*$BJ218</f>
        <v>5.3925000000000001</v>
      </c>
      <c r="AY218" s="100">
        <f>$G218*$BJ218</f>
        <v>5.3925000000000001</v>
      </c>
      <c r="AZ218" s="100">
        <f>$G218*$BJ218</f>
        <v>5.3925000000000001</v>
      </c>
      <c r="BA218" s="116">
        <f t="shared" si="210"/>
        <v>59.317499999999988</v>
      </c>
      <c r="BB218" s="100">
        <f t="shared" si="208"/>
        <v>5.3925000000000001</v>
      </c>
      <c r="BC218" s="100">
        <f>$G218*$BJ218</f>
        <v>5.3925000000000001</v>
      </c>
      <c r="BD218" s="100">
        <f>$G218*$BJ218</f>
        <v>5.3925000000000001</v>
      </c>
      <c r="BE218" s="100">
        <f>$G218*$BJ218</f>
        <v>5.3925000000000001</v>
      </c>
      <c r="BF218" s="100">
        <f>$G218*$BJ218</f>
        <v>5.3925000000000001</v>
      </c>
      <c r="BG218" s="100">
        <f>$G218*$BJ218</f>
        <v>5.3925000000000001</v>
      </c>
      <c r="BH218" s="100">
        <f>$G218*$BJ218</f>
        <v>5.3925000000000001</v>
      </c>
      <c r="BI218" s="116">
        <f t="shared" si="209"/>
        <v>37.747499999999995</v>
      </c>
      <c r="BJ218" s="83">
        <f t="shared" si="212"/>
        <v>8.3333333333333332E-3</v>
      </c>
      <c r="BK218" s="100">
        <f t="shared" si="205"/>
        <v>97.064999999999984</v>
      </c>
      <c r="BL218" s="212"/>
    </row>
    <row r="219" spans="1:64" s="185" customFormat="1" ht="12.75" customHeight="1" outlineLevel="1" x14ac:dyDescent="0.2">
      <c r="A219" s="186"/>
      <c r="B219" s="188" t="s">
        <v>221</v>
      </c>
      <c r="C219" s="189">
        <v>2</v>
      </c>
      <c r="D219" s="190">
        <v>45310</v>
      </c>
      <c r="E219" s="193">
        <v>719</v>
      </c>
      <c r="F219" s="194">
        <v>719</v>
      </c>
      <c r="G219" s="51">
        <f t="shared" si="211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$G$219*$BJ$219</f>
        <v>5.3925000000000001</v>
      </c>
      <c r="AQ219" s="100">
        <f>$G219*$BJ219</f>
        <v>5.3925000000000001</v>
      </c>
      <c r="AR219" s="100">
        <f>$G219*$BJ219</f>
        <v>5.3925000000000001</v>
      </c>
      <c r="AS219" s="100">
        <f>$G219*$BJ219</f>
        <v>5.3925000000000001</v>
      </c>
      <c r="AT219" s="100">
        <f>$G219*$BJ219</f>
        <v>5.3925000000000001</v>
      </c>
      <c r="AU219" s="100">
        <f>$G219*$BJ219</f>
        <v>5.3925000000000001</v>
      </c>
      <c r="AV219" s="100">
        <f>$G219*$BJ219</f>
        <v>5.3925000000000001</v>
      </c>
      <c r="AW219" s="100">
        <f>$G219*$BJ219</f>
        <v>5.3925000000000001</v>
      </c>
      <c r="AX219" s="100">
        <f>$G219*$BJ219</f>
        <v>5.3925000000000001</v>
      </c>
      <c r="AY219" s="100">
        <f>$G219*$BJ219</f>
        <v>5.3925000000000001</v>
      </c>
      <c r="AZ219" s="100">
        <f>$G219*$BJ219</f>
        <v>5.3925000000000001</v>
      </c>
      <c r="BA219" s="116">
        <f t="shared" si="210"/>
        <v>59.317499999999988</v>
      </c>
      <c r="BB219" s="100">
        <f t="shared" si="208"/>
        <v>5.3925000000000001</v>
      </c>
      <c r="BC219" s="100">
        <f>$G219*$BJ219</f>
        <v>5.3925000000000001</v>
      </c>
      <c r="BD219" s="100">
        <f>$G219*$BJ219</f>
        <v>5.3925000000000001</v>
      </c>
      <c r="BE219" s="100">
        <f>$G219*$BJ219</f>
        <v>5.3925000000000001</v>
      </c>
      <c r="BF219" s="100">
        <f>$G219*$BJ219</f>
        <v>5.3925000000000001</v>
      </c>
      <c r="BG219" s="100">
        <f>$G219*$BJ219</f>
        <v>5.3925000000000001</v>
      </c>
      <c r="BH219" s="100">
        <f>$G219*$BJ219</f>
        <v>5.3925000000000001</v>
      </c>
      <c r="BI219" s="116">
        <f t="shared" si="209"/>
        <v>37.747499999999995</v>
      </c>
      <c r="BJ219" s="83">
        <f t="shared" si="212"/>
        <v>8.3333333333333332E-3</v>
      </c>
      <c r="BK219" s="100">
        <f t="shared" si="205"/>
        <v>97.064999999999984</v>
      </c>
      <c r="BL219" s="212"/>
    </row>
    <row r="220" spans="1:64" s="185" customFormat="1" ht="12.75" customHeight="1" outlineLevel="1" x14ac:dyDescent="0.2">
      <c r="A220" s="186"/>
      <c r="B220" s="188" t="s">
        <v>221</v>
      </c>
      <c r="C220" s="189">
        <v>2</v>
      </c>
      <c r="D220" s="190">
        <v>45310</v>
      </c>
      <c r="E220" s="193">
        <v>719</v>
      </c>
      <c r="F220" s="194">
        <v>719</v>
      </c>
      <c r="G220" s="51">
        <f t="shared" si="211"/>
        <v>647.1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$G$220*$BJ$220</f>
        <v>5.3925000000000001</v>
      </c>
      <c r="AQ220" s="100">
        <f>$G220*$BJ220</f>
        <v>5.3925000000000001</v>
      </c>
      <c r="AR220" s="100">
        <f>$G220*$BJ220</f>
        <v>5.3925000000000001</v>
      </c>
      <c r="AS220" s="100">
        <f>$G220*$BJ220</f>
        <v>5.3925000000000001</v>
      </c>
      <c r="AT220" s="100">
        <f>$G220*$BJ220</f>
        <v>5.3925000000000001</v>
      </c>
      <c r="AU220" s="100">
        <f>$G220*$BJ220</f>
        <v>5.3925000000000001</v>
      </c>
      <c r="AV220" s="100">
        <f>$G220*$BJ220</f>
        <v>5.3925000000000001</v>
      </c>
      <c r="AW220" s="100">
        <f>$G220*$BJ220</f>
        <v>5.3925000000000001</v>
      </c>
      <c r="AX220" s="100">
        <f>$G220*$BJ220</f>
        <v>5.3925000000000001</v>
      </c>
      <c r="AY220" s="100">
        <f>$G220*$BJ220</f>
        <v>5.3925000000000001</v>
      </c>
      <c r="AZ220" s="100">
        <f>$G220*$BJ220</f>
        <v>5.3925000000000001</v>
      </c>
      <c r="BA220" s="116">
        <f t="shared" si="210"/>
        <v>59.317499999999988</v>
      </c>
      <c r="BB220" s="100">
        <f t="shared" si="208"/>
        <v>5.3925000000000001</v>
      </c>
      <c r="BC220" s="100">
        <f>$G220*$BJ220</f>
        <v>5.3925000000000001</v>
      </c>
      <c r="BD220" s="100">
        <f>$G220*$BJ220</f>
        <v>5.3925000000000001</v>
      </c>
      <c r="BE220" s="100">
        <f>$G220*$BJ220</f>
        <v>5.3925000000000001</v>
      </c>
      <c r="BF220" s="100">
        <f>$G220*$BJ220</f>
        <v>5.3925000000000001</v>
      </c>
      <c r="BG220" s="100">
        <f>$G220*$BJ220</f>
        <v>5.3925000000000001</v>
      </c>
      <c r="BH220" s="100">
        <f>$G220*$BJ220</f>
        <v>5.3925000000000001</v>
      </c>
      <c r="BI220" s="116">
        <f t="shared" si="209"/>
        <v>37.747499999999995</v>
      </c>
      <c r="BJ220" s="83">
        <f t="shared" si="212"/>
        <v>8.3333333333333332E-3</v>
      </c>
      <c r="BK220" s="100">
        <f t="shared" si="205"/>
        <v>97.064999999999984</v>
      </c>
      <c r="BL220" s="212"/>
    </row>
    <row r="221" spans="1:64" s="185" customFormat="1" ht="12.75" customHeight="1" outlineLevel="1" x14ac:dyDescent="0.2">
      <c r="A221" s="186"/>
      <c r="B221" s="188" t="s">
        <v>221</v>
      </c>
      <c r="C221" s="189">
        <v>2</v>
      </c>
      <c r="D221" s="190">
        <v>45310</v>
      </c>
      <c r="E221" s="193">
        <v>719</v>
      </c>
      <c r="F221" s="194">
        <v>719</v>
      </c>
      <c r="G221" s="51">
        <f t="shared" si="211"/>
        <v>647.1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$G$221*$BJ$221</f>
        <v>5.3925000000000001</v>
      </c>
      <c r="AQ221" s="100">
        <f>$G221*$BJ221</f>
        <v>5.3925000000000001</v>
      </c>
      <c r="AR221" s="100">
        <f>$G221*$BJ221</f>
        <v>5.3925000000000001</v>
      </c>
      <c r="AS221" s="100">
        <f>$G221*$BJ221</f>
        <v>5.3925000000000001</v>
      </c>
      <c r="AT221" s="100">
        <f>$G221*$BJ221</f>
        <v>5.3925000000000001</v>
      </c>
      <c r="AU221" s="100">
        <f>$G221*$BJ221</f>
        <v>5.3925000000000001</v>
      </c>
      <c r="AV221" s="100">
        <f>$G221*$BJ221</f>
        <v>5.3925000000000001</v>
      </c>
      <c r="AW221" s="100">
        <f>$G221*$BJ221</f>
        <v>5.3925000000000001</v>
      </c>
      <c r="AX221" s="100">
        <f>$G221*$BJ221</f>
        <v>5.3925000000000001</v>
      </c>
      <c r="AY221" s="100">
        <f>$G221*$BJ221</f>
        <v>5.3925000000000001</v>
      </c>
      <c r="AZ221" s="100">
        <f>$G221*$BJ221</f>
        <v>5.3925000000000001</v>
      </c>
      <c r="BA221" s="116">
        <f>SUM(AO221:AZ221)</f>
        <v>59.317499999999988</v>
      </c>
      <c r="BB221" s="100">
        <f t="shared" si="208"/>
        <v>5.3925000000000001</v>
      </c>
      <c r="BC221" s="100">
        <f>$G221*$BJ221</f>
        <v>5.3925000000000001</v>
      </c>
      <c r="BD221" s="100">
        <f>$G221*$BJ221</f>
        <v>5.3925000000000001</v>
      </c>
      <c r="BE221" s="100">
        <f>$G221*$BJ221</f>
        <v>5.3925000000000001</v>
      </c>
      <c r="BF221" s="100">
        <f>$G221*$BJ221</f>
        <v>5.3925000000000001</v>
      </c>
      <c r="BG221" s="100">
        <f>$G221*$BJ221</f>
        <v>5.3925000000000001</v>
      </c>
      <c r="BH221" s="100">
        <f>$G221*$BJ221</f>
        <v>5.3925000000000001</v>
      </c>
      <c r="BI221" s="116">
        <f t="shared" si="209"/>
        <v>37.747499999999995</v>
      </c>
      <c r="BJ221" s="83">
        <f t="shared" si="212"/>
        <v>8.3333333333333332E-3</v>
      </c>
      <c r="BK221" s="100">
        <f t="shared" si="205"/>
        <v>97.064999999999984</v>
      </c>
      <c r="BL221" s="212"/>
    </row>
    <row r="222" spans="1:64" s="185" customFormat="1" ht="12.75" customHeight="1" outlineLevel="1" x14ac:dyDescent="0.2">
      <c r="A222" s="186"/>
      <c r="B222" s="188" t="s">
        <v>221</v>
      </c>
      <c r="C222" s="189">
        <v>2</v>
      </c>
      <c r="D222" s="190">
        <v>45310</v>
      </c>
      <c r="E222" s="193">
        <v>719</v>
      </c>
      <c r="F222" s="194">
        <v>719</v>
      </c>
      <c r="G222" s="51">
        <f t="shared" si="211"/>
        <v>647.1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$G$222*$BJ$222</f>
        <v>5.3925000000000001</v>
      </c>
      <c r="AQ222" s="100">
        <f>$G222*$BJ222</f>
        <v>5.3925000000000001</v>
      </c>
      <c r="AR222" s="100">
        <f>$G222*$BJ222</f>
        <v>5.3925000000000001</v>
      </c>
      <c r="AS222" s="100">
        <f>$G222*$BJ222</f>
        <v>5.3925000000000001</v>
      </c>
      <c r="AT222" s="100">
        <f>$G222*$BJ222</f>
        <v>5.3925000000000001</v>
      </c>
      <c r="AU222" s="100">
        <f>$G222*$BJ222</f>
        <v>5.3925000000000001</v>
      </c>
      <c r="AV222" s="100">
        <f>$G222*$BJ222</f>
        <v>5.3925000000000001</v>
      </c>
      <c r="AW222" s="100">
        <f>$G222*$BJ222</f>
        <v>5.3925000000000001</v>
      </c>
      <c r="AX222" s="100">
        <f>$G222*$BJ222</f>
        <v>5.3925000000000001</v>
      </c>
      <c r="AY222" s="100">
        <f>$G222*$BJ222</f>
        <v>5.3925000000000001</v>
      </c>
      <c r="AZ222" s="100">
        <f>$G222*$BJ222</f>
        <v>5.3925000000000001</v>
      </c>
      <c r="BA222" s="116">
        <f t="shared" ref="BA222:BA242" si="213">SUM(AO222:AZ222)</f>
        <v>59.317499999999988</v>
      </c>
      <c r="BB222" s="100">
        <f t="shared" si="208"/>
        <v>5.3925000000000001</v>
      </c>
      <c r="BC222" s="100">
        <f>$G222*$BJ222</f>
        <v>5.3925000000000001</v>
      </c>
      <c r="BD222" s="100">
        <f>$G222*$BJ222</f>
        <v>5.3925000000000001</v>
      </c>
      <c r="BE222" s="100">
        <f>$G222*$BJ222</f>
        <v>5.3925000000000001</v>
      </c>
      <c r="BF222" s="100">
        <f>$G222*$BJ222</f>
        <v>5.3925000000000001</v>
      </c>
      <c r="BG222" s="100">
        <f>$G222*$BJ222</f>
        <v>5.3925000000000001</v>
      </c>
      <c r="BH222" s="100">
        <f>$G222*$BJ222</f>
        <v>5.3925000000000001</v>
      </c>
      <c r="BI222" s="116">
        <f t="shared" si="209"/>
        <v>37.747499999999995</v>
      </c>
      <c r="BJ222" s="83">
        <f t="shared" si="212"/>
        <v>8.3333333333333332E-3</v>
      </c>
      <c r="BK222" s="100">
        <f t="shared" si="205"/>
        <v>97.064999999999984</v>
      </c>
      <c r="BL222" s="212"/>
    </row>
    <row r="223" spans="1:64" s="185" customFormat="1" ht="12.75" customHeight="1" outlineLevel="1" x14ac:dyDescent="0.2">
      <c r="A223" s="186"/>
      <c r="B223" s="188" t="s">
        <v>222</v>
      </c>
      <c r="C223" s="189">
        <v>24</v>
      </c>
      <c r="D223" s="190">
        <v>45310</v>
      </c>
      <c r="E223" s="193">
        <v>250</v>
      </c>
      <c r="F223" s="194">
        <v>250</v>
      </c>
      <c r="G223" s="51">
        <f t="shared" si="211"/>
        <v>225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$G$223*$BJ$223</f>
        <v>1.875</v>
      </c>
      <c r="AQ223" s="100">
        <f>$G223*$BJ223</f>
        <v>1.875</v>
      </c>
      <c r="AR223" s="100">
        <f>$G223*$BJ223</f>
        <v>1.875</v>
      </c>
      <c r="AS223" s="100">
        <f>$G223*$BJ223</f>
        <v>1.875</v>
      </c>
      <c r="AT223" s="100">
        <f>$G223*$BJ223</f>
        <v>1.875</v>
      </c>
      <c r="AU223" s="100">
        <f>$G223*$BJ223</f>
        <v>1.875</v>
      </c>
      <c r="AV223" s="100">
        <f>$G223*$BJ223</f>
        <v>1.875</v>
      </c>
      <c r="AW223" s="100">
        <f>$G223*$BJ223</f>
        <v>1.875</v>
      </c>
      <c r="AX223" s="100">
        <f>$G223*$BJ223</f>
        <v>1.875</v>
      </c>
      <c r="AY223" s="100">
        <f>$G223*$BJ223</f>
        <v>1.875</v>
      </c>
      <c r="AZ223" s="100">
        <f>$G223*$BJ223</f>
        <v>1.875</v>
      </c>
      <c r="BA223" s="116">
        <f t="shared" si="213"/>
        <v>20.625</v>
      </c>
      <c r="BB223" s="100">
        <f t="shared" si="208"/>
        <v>1.875</v>
      </c>
      <c r="BC223" s="100">
        <f>$G223*$BJ223</f>
        <v>1.875</v>
      </c>
      <c r="BD223" s="100">
        <f>$G223*$BJ223</f>
        <v>1.875</v>
      </c>
      <c r="BE223" s="100">
        <f>$G223*$BJ223</f>
        <v>1.875</v>
      </c>
      <c r="BF223" s="100">
        <f>$G223*$BJ223</f>
        <v>1.875</v>
      </c>
      <c r="BG223" s="100">
        <f>$G223*$BJ223</f>
        <v>1.875</v>
      </c>
      <c r="BH223" s="100">
        <f>$G223*$BJ223</f>
        <v>1.875</v>
      </c>
      <c r="BI223" s="116">
        <f t="shared" si="209"/>
        <v>13.125</v>
      </c>
      <c r="BJ223" s="83">
        <f t="shared" si="212"/>
        <v>8.3333333333333332E-3</v>
      </c>
      <c r="BK223" s="100">
        <f t="shared" si="205"/>
        <v>33.75</v>
      </c>
      <c r="BL223" s="212"/>
    </row>
    <row r="224" spans="1:64" s="185" customFormat="1" ht="12.75" customHeight="1" outlineLevel="1" x14ac:dyDescent="0.2">
      <c r="A224" s="186"/>
      <c r="B224" s="188" t="s">
        <v>222</v>
      </c>
      <c r="C224" s="189">
        <v>24</v>
      </c>
      <c r="D224" s="190">
        <v>45310</v>
      </c>
      <c r="E224" s="193">
        <v>250</v>
      </c>
      <c r="F224" s="194">
        <v>250</v>
      </c>
      <c r="G224" s="51">
        <f t="shared" si="211"/>
        <v>225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$G$224*$BJ$224</f>
        <v>1.875</v>
      </c>
      <c r="AQ224" s="100">
        <f>$G224*$BJ224</f>
        <v>1.875</v>
      </c>
      <c r="AR224" s="100">
        <f>$G224*$BJ224</f>
        <v>1.875</v>
      </c>
      <c r="AS224" s="100">
        <f>$G224*$BJ224</f>
        <v>1.875</v>
      </c>
      <c r="AT224" s="100">
        <f>$G224*$BJ224</f>
        <v>1.875</v>
      </c>
      <c r="AU224" s="100">
        <f>$G224*$BJ224</f>
        <v>1.875</v>
      </c>
      <c r="AV224" s="100">
        <f>$G224*$BJ224</f>
        <v>1.875</v>
      </c>
      <c r="AW224" s="100">
        <f>$G224*$BJ224</f>
        <v>1.875</v>
      </c>
      <c r="AX224" s="100">
        <f>$G224*$BJ224</f>
        <v>1.875</v>
      </c>
      <c r="AY224" s="100">
        <f>$G224*$BJ224</f>
        <v>1.875</v>
      </c>
      <c r="AZ224" s="100">
        <f>$G224*$BJ224</f>
        <v>1.875</v>
      </c>
      <c r="BA224" s="116">
        <f t="shared" si="213"/>
        <v>20.625</v>
      </c>
      <c r="BB224" s="100">
        <f t="shared" si="208"/>
        <v>1.875</v>
      </c>
      <c r="BC224" s="100">
        <f>$G224*$BJ224</f>
        <v>1.875</v>
      </c>
      <c r="BD224" s="100">
        <f>$G224*$BJ224</f>
        <v>1.875</v>
      </c>
      <c r="BE224" s="100">
        <f>$G224*$BJ224</f>
        <v>1.875</v>
      </c>
      <c r="BF224" s="100">
        <f>$G224*$BJ224</f>
        <v>1.875</v>
      </c>
      <c r="BG224" s="100">
        <f>$G224*$BJ224</f>
        <v>1.875</v>
      </c>
      <c r="BH224" s="100">
        <f>$G224*$BJ224</f>
        <v>1.875</v>
      </c>
      <c r="BI224" s="116">
        <f t="shared" si="209"/>
        <v>13.125</v>
      </c>
      <c r="BJ224" s="83">
        <f t="shared" si="212"/>
        <v>8.3333333333333332E-3</v>
      </c>
      <c r="BK224" s="100">
        <f t="shared" si="205"/>
        <v>33.75</v>
      </c>
      <c r="BL224" s="212"/>
    </row>
    <row r="225" spans="1:64" s="185" customFormat="1" ht="12.75" customHeight="1" outlineLevel="1" x14ac:dyDescent="0.2">
      <c r="A225" s="186"/>
      <c r="B225" s="188" t="s">
        <v>223</v>
      </c>
      <c r="C225" s="189">
        <v>24</v>
      </c>
      <c r="D225" s="190">
        <v>45310</v>
      </c>
      <c r="E225" s="193">
        <v>220</v>
      </c>
      <c r="F225" s="194">
        <v>220</v>
      </c>
      <c r="G225" s="51">
        <f t="shared" si="211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$G$225*$BJ$225</f>
        <v>1.65</v>
      </c>
      <c r="AQ225" s="100">
        <f>$G225*$BJ225</f>
        <v>1.65</v>
      </c>
      <c r="AR225" s="100">
        <f>$G225*$BJ225</f>
        <v>1.65</v>
      </c>
      <c r="AS225" s="100">
        <f>$G225*$BJ225</f>
        <v>1.65</v>
      </c>
      <c r="AT225" s="100">
        <f>$G225*$BJ225</f>
        <v>1.65</v>
      </c>
      <c r="AU225" s="100">
        <f>$G225*$BJ225</f>
        <v>1.65</v>
      </c>
      <c r="AV225" s="100">
        <f>$G225*$BJ225</f>
        <v>1.65</v>
      </c>
      <c r="AW225" s="100">
        <f>$G225*$BJ225</f>
        <v>1.65</v>
      </c>
      <c r="AX225" s="100">
        <f>$G225*$BJ225</f>
        <v>1.65</v>
      </c>
      <c r="AY225" s="100">
        <f>$G225*$BJ225</f>
        <v>1.65</v>
      </c>
      <c r="AZ225" s="100">
        <f>$G225*$BJ225</f>
        <v>1.65</v>
      </c>
      <c r="BA225" s="116">
        <f t="shared" si="213"/>
        <v>18.149999999999999</v>
      </c>
      <c r="BB225" s="100">
        <f t="shared" si="208"/>
        <v>1.65</v>
      </c>
      <c r="BC225" s="100">
        <f>$G225*$BJ225</f>
        <v>1.65</v>
      </c>
      <c r="BD225" s="100">
        <f>$G225*$BJ225</f>
        <v>1.65</v>
      </c>
      <c r="BE225" s="100">
        <f>$G225*$BJ225</f>
        <v>1.65</v>
      </c>
      <c r="BF225" s="100">
        <f>$G225*$BJ225</f>
        <v>1.65</v>
      </c>
      <c r="BG225" s="100">
        <f>$G225*$BJ225</f>
        <v>1.65</v>
      </c>
      <c r="BH225" s="100">
        <f>$G225*$BJ225</f>
        <v>1.65</v>
      </c>
      <c r="BI225" s="116">
        <f t="shared" si="209"/>
        <v>11.55</v>
      </c>
      <c r="BJ225" s="83">
        <f t="shared" si="212"/>
        <v>8.3333333333333332E-3</v>
      </c>
      <c r="BK225" s="100">
        <f t="shared" si="205"/>
        <v>29.7</v>
      </c>
      <c r="BL225" s="212"/>
    </row>
    <row r="226" spans="1:64" s="185" customFormat="1" ht="12.75" customHeight="1" outlineLevel="1" x14ac:dyDescent="0.2">
      <c r="A226" s="186"/>
      <c r="B226" s="188" t="s">
        <v>223</v>
      </c>
      <c r="C226" s="189">
        <v>24</v>
      </c>
      <c r="D226" s="190">
        <v>45310</v>
      </c>
      <c r="E226" s="193">
        <v>220</v>
      </c>
      <c r="F226" s="194">
        <v>220</v>
      </c>
      <c r="G226" s="51">
        <f t="shared" si="211"/>
        <v>198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$G$226*$BJ$226</f>
        <v>1.65</v>
      </c>
      <c r="AQ226" s="100">
        <f>$G226*$BJ226</f>
        <v>1.65</v>
      </c>
      <c r="AR226" s="100">
        <f>$G226*$BJ226</f>
        <v>1.65</v>
      </c>
      <c r="AS226" s="100">
        <f>$G226*$BJ226</f>
        <v>1.65</v>
      </c>
      <c r="AT226" s="100">
        <f>$G226*$BJ226</f>
        <v>1.65</v>
      </c>
      <c r="AU226" s="100">
        <f>$G226*$BJ226</f>
        <v>1.65</v>
      </c>
      <c r="AV226" s="100">
        <f>$G226*$BJ226</f>
        <v>1.65</v>
      </c>
      <c r="AW226" s="100">
        <f>$G226*$BJ226</f>
        <v>1.65</v>
      </c>
      <c r="AX226" s="100">
        <f>$G226*$BJ226</f>
        <v>1.65</v>
      </c>
      <c r="AY226" s="100">
        <f>$G226*$BJ226</f>
        <v>1.65</v>
      </c>
      <c r="AZ226" s="100">
        <f>$G226*$BJ226</f>
        <v>1.65</v>
      </c>
      <c r="BA226" s="116">
        <f t="shared" si="213"/>
        <v>18.149999999999999</v>
      </c>
      <c r="BB226" s="100">
        <f t="shared" si="208"/>
        <v>1.65</v>
      </c>
      <c r="BC226" s="100">
        <f>$G226*$BJ226</f>
        <v>1.65</v>
      </c>
      <c r="BD226" s="100">
        <f>$G226*$BJ226</f>
        <v>1.65</v>
      </c>
      <c r="BE226" s="100">
        <f>$G226*$BJ226</f>
        <v>1.65</v>
      </c>
      <c r="BF226" s="100">
        <f>$G226*$BJ226</f>
        <v>1.65</v>
      </c>
      <c r="BG226" s="100">
        <f>$G226*$BJ226</f>
        <v>1.65</v>
      </c>
      <c r="BH226" s="100">
        <f>$G226*$BJ226</f>
        <v>1.65</v>
      </c>
      <c r="BI226" s="116">
        <f t="shared" si="209"/>
        <v>11.55</v>
      </c>
      <c r="BJ226" s="83">
        <f t="shared" si="212"/>
        <v>8.3333333333333332E-3</v>
      </c>
      <c r="BK226" s="100">
        <f t="shared" ref="BK226:BK250" si="214">+H226+I226+J226+K226+L226+M226+N226+AA226+AN226+BA226+BI226</f>
        <v>29.7</v>
      </c>
      <c r="BL226" s="212"/>
    </row>
    <row r="227" spans="1:64" s="185" customFormat="1" ht="12.75" customHeight="1" outlineLevel="1" x14ac:dyDescent="0.2">
      <c r="A227" s="186"/>
      <c r="B227" s="188" t="s">
        <v>223</v>
      </c>
      <c r="C227" s="189">
        <v>24</v>
      </c>
      <c r="D227" s="190">
        <v>45310</v>
      </c>
      <c r="E227" s="193">
        <v>220</v>
      </c>
      <c r="F227" s="194">
        <v>220</v>
      </c>
      <c r="G227" s="51">
        <f t="shared" si="211"/>
        <v>198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$G$227*$BJ$227</f>
        <v>1.65</v>
      </c>
      <c r="AQ227" s="100">
        <f>$G227*$BJ227</f>
        <v>1.65</v>
      </c>
      <c r="AR227" s="100">
        <f>$G227*$BJ227</f>
        <v>1.65</v>
      </c>
      <c r="AS227" s="100">
        <f>$G227*$BJ227</f>
        <v>1.65</v>
      </c>
      <c r="AT227" s="100">
        <f>$G227*$BJ227</f>
        <v>1.65</v>
      </c>
      <c r="AU227" s="100">
        <f>$G227*$BJ227</f>
        <v>1.65</v>
      </c>
      <c r="AV227" s="100">
        <f>$G227*$BJ227</f>
        <v>1.65</v>
      </c>
      <c r="AW227" s="100">
        <f>$G227*$BJ227</f>
        <v>1.65</v>
      </c>
      <c r="AX227" s="100">
        <f>$G227*$BJ227</f>
        <v>1.65</v>
      </c>
      <c r="AY227" s="100">
        <f>$G227*$BJ227</f>
        <v>1.65</v>
      </c>
      <c r="AZ227" s="100">
        <f>$G227*$BJ227</f>
        <v>1.65</v>
      </c>
      <c r="BA227" s="116">
        <f t="shared" si="213"/>
        <v>18.149999999999999</v>
      </c>
      <c r="BB227" s="100">
        <f t="shared" si="208"/>
        <v>1.65</v>
      </c>
      <c r="BC227" s="100">
        <f>$G227*$BJ227</f>
        <v>1.65</v>
      </c>
      <c r="BD227" s="100">
        <f>$G227*$BJ227</f>
        <v>1.65</v>
      </c>
      <c r="BE227" s="100">
        <f>$G227*$BJ227</f>
        <v>1.65</v>
      </c>
      <c r="BF227" s="100">
        <f>$G227*$BJ227</f>
        <v>1.65</v>
      </c>
      <c r="BG227" s="100">
        <f>$G227*$BJ227</f>
        <v>1.65</v>
      </c>
      <c r="BH227" s="100">
        <f>$G227*$BJ227</f>
        <v>1.65</v>
      </c>
      <c r="BI227" s="116">
        <f t="shared" si="209"/>
        <v>11.55</v>
      </c>
      <c r="BJ227" s="83">
        <f t="shared" si="212"/>
        <v>8.3333333333333332E-3</v>
      </c>
      <c r="BK227" s="100">
        <f t="shared" si="214"/>
        <v>29.7</v>
      </c>
      <c r="BL227" s="212"/>
    </row>
    <row r="228" spans="1:64" s="185" customFormat="1" ht="12.75" customHeight="1" outlineLevel="1" x14ac:dyDescent="0.2">
      <c r="A228" s="186"/>
      <c r="B228" s="188" t="s">
        <v>223</v>
      </c>
      <c r="C228" s="189">
        <v>24</v>
      </c>
      <c r="D228" s="190">
        <v>45310</v>
      </c>
      <c r="E228" s="193">
        <v>220</v>
      </c>
      <c r="F228" s="194">
        <v>220</v>
      </c>
      <c r="G228" s="51">
        <f t="shared" si="211"/>
        <v>198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$G$228*$BJ$228</f>
        <v>1.65</v>
      </c>
      <c r="AQ228" s="100">
        <f>$G228*$BJ228</f>
        <v>1.65</v>
      </c>
      <c r="AR228" s="100">
        <f>$G228*$BJ228</f>
        <v>1.65</v>
      </c>
      <c r="AS228" s="100">
        <f>$G228*$BJ228</f>
        <v>1.65</v>
      </c>
      <c r="AT228" s="100">
        <f>$G228*$BJ228</f>
        <v>1.65</v>
      </c>
      <c r="AU228" s="100">
        <f>$G228*$BJ228</f>
        <v>1.65</v>
      </c>
      <c r="AV228" s="100">
        <f>$G228*$BJ228</f>
        <v>1.65</v>
      </c>
      <c r="AW228" s="100">
        <f>$G228*$BJ228</f>
        <v>1.65</v>
      </c>
      <c r="AX228" s="100">
        <f>$G228*$BJ228</f>
        <v>1.65</v>
      </c>
      <c r="AY228" s="100">
        <f>$G228*$BJ228</f>
        <v>1.65</v>
      </c>
      <c r="AZ228" s="100">
        <f>$G228*$BJ228</f>
        <v>1.65</v>
      </c>
      <c r="BA228" s="116">
        <f t="shared" si="213"/>
        <v>18.149999999999999</v>
      </c>
      <c r="BB228" s="100">
        <f t="shared" ref="BB228:BB248" si="215">$G228*$BJ228</f>
        <v>1.65</v>
      </c>
      <c r="BC228" s="100">
        <f>$G228*$BJ228</f>
        <v>1.65</v>
      </c>
      <c r="BD228" s="100">
        <f>$G228*$BJ228</f>
        <v>1.65</v>
      </c>
      <c r="BE228" s="100">
        <f>$G228*$BJ228</f>
        <v>1.65</v>
      </c>
      <c r="BF228" s="100">
        <f>$G228*$BJ228</f>
        <v>1.65</v>
      </c>
      <c r="BG228" s="100">
        <f>$G228*$BJ228</f>
        <v>1.65</v>
      </c>
      <c r="BH228" s="100">
        <f>$G228*$BJ228</f>
        <v>1.65</v>
      </c>
      <c r="BI228" s="116">
        <f t="shared" si="209"/>
        <v>11.55</v>
      </c>
      <c r="BJ228" s="83">
        <f t="shared" si="212"/>
        <v>8.3333333333333332E-3</v>
      </c>
      <c r="BK228" s="100">
        <f t="shared" si="214"/>
        <v>29.7</v>
      </c>
      <c r="BL228" s="212"/>
    </row>
    <row r="229" spans="1:64" s="185" customFormat="1" ht="12.75" customHeight="1" outlineLevel="1" x14ac:dyDescent="0.2">
      <c r="A229" s="186"/>
      <c r="B229" s="188" t="s">
        <v>224</v>
      </c>
      <c r="C229" s="189">
        <v>24</v>
      </c>
      <c r="D229" s="190">
        <v>45310</v>
      </c>
      <c r="E229" s="193">
        <v>250</v>
      </c>
      <c r="F229" s="194">
        <v>250</v>
      </c>
      <c r="G229" s="51">
        <f t="shared" si="211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$G$229*$BJ$229</f>
        <v>1.875</v>
      </c>
      <c r="AQ229" s="100">
        <f>$G229*$BJ229</f>
        <v>1.875</v>
      </c>
      <c r="AR229" s="100">
        <f>$G229*$BJ229</f>
        <v>1.875</v>
      </c>
      <c r="AS229" s="100">
        <f>$G229*$BJ229</f>
        <v>1.875</v>
      </c>
      <c r="AT229" s="100">
        <f>$G229*$BJ229</f>
        <v>1.875</v>
      </c>
      <c r="AU229" s="100">
        <f>$G229*$BJ229</f>
        <v>1.875</v>
      </c>
      <c r="AV229" s="100">
        <f>$G229*$BJ229</f>
        <v>1.875</v>
      </c>
      <c r="AW229" s="100">
        <f>$G229*$BJ229</f>
        <v>1.875</v>
      </c>
      <c r="AX229" s="100">
        <f>$G229*$BJ229</f>
        <v>1.875</v>
      </c>
      <c r="AY229" s="100">
        <f>$G229*$BJ229</f>
        <v>1.875</v>
      </c>
      <c r="AZ229" s="100">
        <f>$G229*$BJ229</f>
        <v>1.875</v>
      </c>
      <c r="BA229" s="116">
        <f t="shared" si="213"/>
        <v>20.625</v>
      </c>
      <c r="BB229" s="100">
        <f t="shared" si="215"/>
        <v>1.875</v>
      </c>
      <c r="BC229" s="100">
        <f>$G229*$BJ229</f>
        <v>1.875</v>
      </c>
      <c r="BD229" s="100">
        <f>$G229*$BJ229</f>
        <v>1.875</v>
      </c>
      <c r="BE229" s="100">
        <f>$G229*$BJ229</f>
        <v>1.875</v>
      </c>
      <c r="BF229" s="100">
        <f>$G229*$BJ229</f>
        <v>1.875</v>
      </c>
      <c r="BG229" s="100">
        <f>$G229*$BJ229</f>
        <v>1.875</v>
      </c>
      <c r="BH229" s="100">
        <f>$G229*$BJ229</f>
        <v>1.875</v>
      </c>
      <c r="BI229" s="116">
        <f t="shared" si="209"/>
        <v>13.125</v>
      </c>
      <c r="BJ229" s="83">
        <f t="shared" si="212"/>
        <v>8.3333333333333332E-3</v>
      </c>
      <c r="BK229" s="100">
        <f t="shared" si="214"/>
        <v>33.75</v>
      </c>
      <c r="BL229" s="212"/>
    </row>
    <row r="230" spans="1:64" s="185" customFormat="1" ht="12.75" customHeight="1" outlineLevel="1" x14ac:dyDescent="0.2">
      <c r="A230" s="186"/>
      <c r="B230" s="188" t="s">
        <v>224</v>
      </c>
      <c r="C230" s="189">
        <v>24</v>
      </c>
      <c r="D230" s="190">
        <v>45310</v>
      </c>
      <c r="E230" s="193">
        <v>250</v>
      </c>
      <c r="F230" s="194">
        <v>250</v>
      </c>
      <c r="G230" s="51">
        <f t="shared" si="211"/>
        <v>225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$G$230*$BJ$230</f>
        <v>1.875</v>
      </c>
      <c r="AQ230" s="100">
        <f>$G230*$BJ230</f>
        <v>1.875</v>
      </c>
      <c r="AR230" s="100">
        <f>$G230*$BJ230</f>
        <v>1.875</v>
      </c>
      <c r="AS230" s="100">
        <f>$G230*$BJ230</f>
        <v>1.875</v>
      </c>
      <c r="AT230" s="100">
        <f>$G230*$BJ230</f>
        <v>1.875</v>
      </c>
      <c r="AU230" s="100">
        <f>$G230*$BJ230</f>
        <v>1.875</v>
      </c>
      <c r="AV230" s="100">
        <f>$G230*$BJ230</f>
        <v>1.875</v>
      </c>
      <c r="AW230" s="100">
        <f>$G230*$BJ230</f>
        <v>1.875</v>
      </c>
      <c r="AX230" s="100">
        <f>$G230*$BJ230</f>
        <v>1.875</v>
      </c>
      <c r="AY230" s="100">
        <f>$G230*$BJ230</f>
        <v>1.875</v>
      </c>
      <c r="AZ230" s="100">
        <f>$G230*$BJ230</f>
        <v>1.875</v>
      </c>
      <c r="BA230" s="116">
        <f t="shared" si="213"/>
        <v>20.625</v>
      </c>
      <c r="BB230" s="100">
        <f t="shared" si="215"/>
        <v>1.875</v>
      </c>
      <c r="BC230" s="100">
        <f>$G230*$BJ230</f>
        <v>1.875</v>
      </c>
      <c r="BD230" s="100">
        <f>$G230*$BJ230</f>
        <v>1.875</v>
      </c>
      <c r="BE230" s="100">
        <f>$G230*$BJ230</f>
        <v>1.875</v>
      </c>
      <c r="BF230" s="100">
        <f>$G230*$BJ230</f>
        <v>1.875</v>
      </c>
      <c r="BG230" s="100">
        <f>$G230*$BJ230</f>
        <v>1.875</v>
      </c>
      <c r="BH230" s="100">
        <f>$G230*$BJ230</f>
        <v>1.875</v>
      </c>
      <c r="BI230" s="116">
        <f t="shared" si="209"/>
        <v>13.125</v>
      </c>
      <c r="BJ230" s="83">
        <f t="shared" si="212"/>
        <v>8.3333333333333332E-3</v>
      </c>
      <c r="BK230" s="100">
        <f t="shared" si="214"/>
        <v>33.75</v>
      </c>
      <c r="BL230" s="212"/>
    </row>
    <row r="231" spans="1:64" s="185" customFormat="1" ht="12.75" customHeight="1" outlineLevel="1" x14ac:dyDescent="0.2">
      <c r="A231" s="186"/>
      <c r="B231" s="188" t="s">
        <v>224</v>
      </c>
      <c r="C231" s="189">
        <v>24</v>
      </c>
      <c r="D231" s="190">
        <v>45310</v>
      </c>
      <c r="E231" s="193">
        <v>250</v>
      </c>
      <c r="F231" s="194">
        <v>250</v>
      </c>
      <c r="G231" s="51">
        <f t="shared" si="211"/>
        <v>225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$G$231*$BJ$231</f>
        <v>1.875</v>
      </c>
      <c r="AQ231" s="100">
        <f>$G231*$BJ231</f>
        <v>1.875</v>
      </c>
      <c r="AR231" s="100">
        <f>$G231*$BJ231</f>
        <v>1.875</v>
      </c>
      <c r="AS231" s="100">
        <f>$G231*$BJ231</f>
        <v>1.875</v>
      </c>
      <c r="AT231" s="100">
        <f>$G231*$BJ231</f>
        <v>1.875</v>
      </c>
      <c r="AU231" s="100">
        <f>$G231*$BJ231</f>
        <v>1.875</v>
      </c>
      <c r="AV231" s="100">
        <f>$G231*$BJ231</f>
        <v>1.875</v>
      </c>
      <c r="AW231" s="100">
        <f>$G231*$BJ231</f>
        <v>1.875</v>
      </c>
      <c r="AX231" s="100">
        <f>$G231*$BJ231</f>
        <v>1.875</v>
      </c>
      <c r="AY231" s="100">
        <f>$G231*$BJ231</f>
        <v>1.875</v>
      </c>
      <c r="AZ231" s="100">
        <f>$G231*$BJ231</f>
        <v>1.875</v>
      </c>
      <c r="BA231" s="116">
        <f t="shared" si="213"/>
        <v>20.625</v>
      </c>
      <c r="BB231" s="100">
        <f t="shared" si="215"/>
        <v>1.875</v>
      </c>
      <c r="BC231" s="100">
        <f>$G231*$BJ231</f>
        <v>1.875</v>
      </c>
      <c r="BD231" s="100">
        <f>$G231*$BJ231</f>
        <v>1.875</v>
      </c>
      <c r="BE231" s="100">
        <f>$G231*$BJ231</f>
        <v>1.875</v>
      </c>
      <c r="BF231" s="100">
        <f>$G231*$BJ231</f>
        <v>1.875</v>
      </c>
      <c r="BG231" s="100">
        <f>$G231*$BJ231</f>
        <v>1.875</v>
      </c>
      <c r="BH231" s="100">
        <f>$G231*$BJ231</f>
        <v>1.875</v>
      </c>
      <c r="BI231" s="116">
        <f t="shared" si="209"/>
        <v>13.125</v>
      </c>
      <c r="BJ231" s="83">
        <f t="shared" si="212"/>
        <v>8.3333333333333332E-3</v>
      </c>
      <c r="BK231" s="100">
        <f t="shared" si="214"/>
        <v>33.75</v>
      </c>
      <c r="BL231" s="212"/>
    </row>
    <row r="232" spans="1:64" s="185" customFormat="1" ht="12.75" customHeight="1" outlineLevel="1" x14ac:dyDescent="0.2">
      <c r="A232" s="186"/>
      <c r="B232" s="188" t="s">
        <v>224</v>
      </c>
      <c r="C232" s="189">
        <v>24</v>
      </c>
      <c r="D232" s="190">
        <v>45310</v>
      </c>
      <c r="E232" s="193">
        <v>250</v>
      </c>
      <c r="F232" s="194">
        <v>250</v>
      </c>
      <c r="G232" s="51">
        <f t="shared" si="211"/>
        <v>225</v>
      </c>
      <c r="H232" s="71">
        <v>0</v>
      </c>
      <c r="I232" s="71">
        <v>0</v>
      </c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130"/>
      <c r="P232" s="130"/>
      <c r="Q232" s="130"/>
      <c r="R232" s="130"/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100"/>
      <c r="AC232" s="100"/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f>$G$232*$BJ$232</f>
        <v>1.875</v>
      </c>
      <c r="AQ232" s="100">
        <f>$G232*$BJ232</f>
        <v>1.875</v>
      </c>
      <c r="AR232" s="100">
        <f>$G232*$BJ232</f>
        <v>1.875</v>
      </c>
      <c r="AS232" s="100">
        <f>$G232*$BJ232</f>
        <v>1.875</v>
      </c>
      <c r="AT232" s="100">
        <f>$G232*$BJ232</f>
        <v>1.875</v>
      </c>
      <c r="AU232" s="100">
        <f>$G232*$BJ232</f>
        <v>1.875</v>
      </c>
      <c r="AV232" s="100">
        <f>$G232*$BJ232</f>
        <v>1.875</v>
      </c>
      <c r="AW232" s="100">
        <f>$G232*$BJ232</f>
        <v>1.875</v>
      </c>
      <c r="AX232" s="100">
        <f>$G232*$BJ232</f>
        <v>1.875</v>
      </c>
      <c r="AY232" s="100">
        <f>$G232*$BJ232</f>
        <v>1.875</v>
      </c>
      <c r="AZ232" s="100">
        <f>$G232*$BJ232</f>
        <v>1.875</v>
      </c>
      <c r="BA232" s="116">
        <f t="shared" si="213"/>
        <v>20.625</v>
      </c>
      <c r="BB232" s="100">
        <f t="shared" si="215"/>
        <v>1.875</v>
      </c>
      <c r="BC232" s="100">
        <f>$G232*$BJ232</f>
        <v>1.875</v>
      </c>
      <c r="BD232" s="100">
        <f>$G232*$BJ232</f>
        <v>1.875</v>
      </c>
      <c r="BE232" s="100">
        <f>$G232*$BJ232</f>
        <v>1.875</v>
      </c>
      <c r="BF232" s="100">
        <f>$G232*$BJ232</f>
        <v>1.875</v>
      </c>
      <c r="BG232" s="100">
        <f>$G232*$BJ232</f>
        <v>1.875</v>
      </c>
      <c r="BH232" s="100">
        <f>$G232*$BJ232</f>
        <v>1.875</v>
      </c>
      <c r="BI232" s="116">
        <f t="shared" si="209"/>
        <v>13.125</v>
      </c>
      <c r="BJ232" s="83">
        <f t="shared" si="212"/>
        <v>8.3333333333333332E-3</v>
      </c>
      <c r="BK232" s="100">
        <f t="shared" si="214"/>
        <v>33.75</v>
      </c>
      <c r="BL232" s="212"/>
    </row>
    <row r="233" spans="1:64" s="185" customFormat="1" ht="12.75" customHeight="1" outlineLevel="1" x14ac:dyDescent="0.2">
      <c r="A233" s="186"/>
      <c r="B233" s="188" t="s">
        <v>225</v>
      </c>
      <c r="C233" s="189">
        <v>43</v>
      </c>
      <c r="D233" s="190">
        <v>45310</v>
      </c>
      <c r="E233" s="193">
        <v>1326.5</v>
      </c>
      <c r="F233" s="194">
        <v>1326.5</v>
      </c>
      <c r="G233" s="51">
        <f t="shared" si="211"/>
        <v>1193.8500000000001</v>
      </c>
      <c r="H233" s="71">
        <v>0</v>
      </c>
      <c r="I233" s="71">
        <v>0</v>
      </c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130"/>
      <c r="P233" s="130"/>
      <c r="Q233" s="130"/>
      <c r="R233" s="130"/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100"/>
      <c r="AC233" s="100"/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f>$G$233*$BJ$233</f>
        <v>9.9487500000000004</v>
      </c>
      <c r="AQ233" s="100">
        <f>$G233*$BJ233</f>
        <v>9.9487500000000004</v>
      </c>
      <c r="AR233" s="100">
        <f>$G233*$BJ233</f>
        <v>9.9487500000000004</v>
      </c>
      <c r="AS233" s="100">
        <f>$G233*$BJ233</f>
        <v>9.9487500000000004</v>
      </c>
      <c r="AT233" s="100">
        <f>$G233*$BJ233</f>
        <v>9.9487500000000004</v>
      </c>
      <c r="AU233" s="100">
        <f>$G233*$BJ233</f>
        <v>9.9487500000000004</v>
      </c>
      <c r="AV233" s="100">
        <f>$G233*$BJ233</f>
        <v>9.9487500000000004</v>
      </c>
      <c r="AW233" s="100">
        <f>$G233*$BJ233</f>
        <v>9.9487500000000004</v>
      </c>
      <c r="AX233" s="100">
        <f>$G233*$BJ233</f>
        <v>9.9487500000000004</v>
      </c>
      <c r="AY233" s="100">
        <f>$G233*$BJ233</f>
        <v>9.9487500000000004</v>
      </c>
      <c r="AZ233" s="100">
        <f>$G233*$BJ233</f>
        <v>9.9487500000000004</v>
      </c>
      <c r="BA233" s="116">
        <f t="shared" si="213"/>
        <v>109.43625000000003</v>
      </c>
      <c r="BB233" s="100">
        <f t="shared" si="215"/>
        <v>9.9487500000000004</v>
      </c>
      <c r="BC233" s="100">
        <f>$G233*$BJ233</f>
        <v>9.9487500000000004</v>
      </c>
      <c r="BD233" s="100">
        <f>$G233*$BJ233</f>
        <v>9.9487500000000004</v>
      </c>
      <c r="BE233" s="100">
        <f>$G233*$BJ233</f>
        <v>9.9487500000000004</v>
      </c>
      <c r="BF233" s="100">
        <f>$G233*$BJ233</f>
        <v>9.9487500000000004</v>
      </c>
      <c r="BG233" s="100">
        <f>$G233*$BJ233</f>
        <v>9.9487500000000004</v>
      </c>
      <c r="BH233" s="100">
        <f>$G233*$BJ233</f>
        <v>9.9487500000000004</v>
      </c>
      <c r="BI233" s="116">
        <f t="shared" si="209"/>
        <v>69.641250000000014</v>
      </c>
      <c r="BJ233" s="83">
        <f t="shared" si="212"/>
        <v>8.3333333333333332E-3</v>
      </c>
      <c r="BK233" s="100">
        <f t="shared" si="214"/>
        <v>179.07750000000004</v>
      </c>
      <c r="BL233" s="212"/>
    </row>
    <row r="234" spans="1:64" s="185" customFormat="1" ht="12.75" customHeight="1" outlineLevel="1" x14ac:dyDescent="0.2">
      <c r="A234" s="186"/>
      <c r="B234" s="188" t="s">
        <v>225</v>
      </c>
      <c r="C234" s="189">
        <v>43</v>
      </c>
      <c r="D234" s="190">
        <v>45310</v>
      </c>
      <c r="E234" s="193">
        <v>1326.5</v>
      </c>
      <c r="F234" s="194">
        <v>1326.5</v>
      </c>
      <c r="G234" s="51">
        <f t="shared" si="211"/>
        <v>1193.8500000000001</v>
      </c>
      <c r="H234" s="71">
        <v>0</v>
      </c>
      <c r="I234" s="71">
        <v>0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130"/>
      <c r="P234" s="130"/>
      <c r="Q234" s="130"/>
      <c r="R234" s="130"/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100"/>
      <c r="AC234" s="100"/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f>$G$234*$BJ$234</f>
        <v>9.9487500000000004</v>
      </c>
      <c r="AQ234" s="100">
        <f>$G234*$BJ234</f>
        <v>9.9487500000000004</v>
      </c>
      <c r="AR234" s="100">
        <f>$G234*$BJ234</f>
        <v>9.9487500000000004</v>
      </c>
      <c r="AS234" s="100">
        <f>$G234*$BJ234</f>
        <v>9.9487500000000004</v>
      </c>
      <c r="AT234" s="100">
        <f>$G234*$BJ234</f>
        <v>9.9487500000000004</v>
      </c>
      <c r="AU234" s="100">
        <f>$G234*$BJ234</f>
        <v>9.9487500000000004</v>
      </c>
      <c r="AV234" s="100">
        <f>$G234*$BJ234</f>
        <v>9.9487500000000004</v>
      </c>
      <c r="AW234" s="100">
        <f>$G234*$BJ234</f>
        <v>9.9487500000000004</v>
      </c>
      <c r="AX234" s="100">
        <f>$G234*$BJ234</f>
        <v>9.9487500000000004</v>
      </c>
      <c r="AY234" s="100">
        <f>$G234*$BJ234</f>
        <v>9.9487500000000004</v>
      </c>
      <c r="AZ234" s="100">
        <f>$G234*$BJ234</f>
        <v>9.9487500000000004</v>
      </c>
      <c r="BA234" s="116">
        <f t="shared" si="213"/>
        <v>109.43625000000003</v>
      </c>
      <c r="BB234" s="100">
        <f t="shared" si="215"/>
        <v>9.9487500000000004</v>
      </c>
      <c r="BC234" s="100">
        <f>$G234*$BJ234</f>
        <v>9.9487500000000004</v>
      </c>
      <c r="BD234" s="100">
        <f>$G234*$BJ234</f>
        <v>9.9487500000000004</v>
      </c>
      <c r="BE234" s="100">
        <f>$G234*$BJ234</f>
        <v>9.9487500000000004</v>
      </c>
      <c r="BF234" s="100">
        <f>$G234*$BJ234</f>
        <v>9.9487500000000004</v>
      </c>
      <c r="BG234" s="100">
        <f>$G234*$BJ234</f>
        <v>9.9487500000000004</v>
      </c>
      <c r="BH234" s="100">
        <f>$G234*$BJ234</f>
        <v>9.9487500000000004</v>
      </c>
      <c r="BI234" s="116">
        <f t="shared" si="209"/>
        <v>69.641250000000014</v>
      </c>
      <c r="BJ234" s="83">
        <f t="shared" si="212"/>
        <v>8.3333333333333332E-3</v>
      </c>
      <c r="BK234" s="100">
        <f t="shared" si="214"/>
        <v>179.07750000000004</v>
      </c>
      <c r="BL234" s="212"/>
    </row>
    <row r="235" spans="1:64" s="195" customFormat="1" ht="12.75" customHeight="1" outlineLevel="1" x14ac:dyDescent="0.2">
      <c r="A235" s="186"/>
      <c r="B235" s="188" t="s">
        <v>226</v>
      </c>
      <c r="C235" s="189">
        <v>57</v>
      </c>
      <c r="D235" s="190">
        <v>45372</v>
      </c>
      <c r="E235" s="193">
        <v>765</v>
      </c>
      <c r="F235" s="194">
        <f>E235</f>
        <v>765</v>
      </c>
      <c r="G235" s="51">
        <f t="shared" si="211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>$G235*$BJ235</f>
        <v>5.7374999999999998</v>
      </c>
      <c r="AR235" s="100">
        <f>$G235*$BJ235</f>
        <v>5.7374999999999998</v>
      </c>
      <c r="AS235" s="100">
        <f>$G235*$BJ235</f>
        <v>5.7374999999999998</v>
      </c>
      <c r="AT235" s="100">
        <f>$G235*$BJ235</f>
        <v>5.7374999999999998</v>
      </c>
      <c r="AU235" s="100">
        <f>$G235*$BJ235</f>
        <v>5.7374999999999998</v>
      </c>
      <c r="AV235" s="100">
        <f>$G235*$BJ235</f>
        <v>5.7374999999999998</v>
      </c>
      <c r="AW235" s="100">
        <f>$G235*$BJ235</f>
        <v>5.7374999999999998</v>
      </c>
      <c r="AX235" s="100">
        <f>$G235*$BJ235</f>
        <v>5.7374999999999998</v>
      </c>
      <c r="AY235" s="100">
        <f>$G235*$BJ235</f>
        <v>5.7374999999999998</v>
      </c>
      <c r="AZ235" s="100">
        <f>$G235*$BJ235</f>
        <v>5.7374999999999998</v>
      </c>
      <c r="BA235" s="116">
        <f t="shared" si="213"/>
        <v>57.374999999999986</v>
      </c>
      <c r="BB235" s="100">
        <f t="shared" si="215"/>
        <v>5.7374999999999998</v>
      </c>
      <c r="BC235" s="100">
        <f>$G235*$BJ235</f>
        <v>5.7374999999999998</v>
      </c>
      <c r="BD235" s="100">
        <f>$G235*$BJ235</f>
        <v>5.7374999999999998</v>
      </c>
      <c r="BE235" s="100">
        <f>$G235*$BJ235</f>
        <v>5.7374999999999998</v>
      </c>
      <c r="BF235" s="100">
        <f>$G235*$BJ235</f>
        <v>5.7374999999999998</v>
      </c>
      <c r="BG235" s="100">
        <f>$G235*$BJ235</f>
        <v>5.7374999999999998</v>
      </c>
      <c r="BH235" s="100">
        <f>$G235*$BJ235</f>
        <v>5.7374999999999998</v>
      </c>
      <c r="BI235" s="116">
        <f t="shared" si="209"/>
        <v>40.162499999999994</v>
      </c>
      <c r="BJ235" s="83">
        <f t="shared" si="212"/>
        <v>8.3333333333333332E-3</v>
      </c>
      <c r="BK235" s="100">
        <f t="shared" si="214"/>
        <v>97.53749999999998</v>
      </c>
      <c r="BL235" s="212"/>
    </row>
    <row r="236" spans="1:64" s="195" customFormat="1" ht="12.75" customHeight="1" outlineLevel="1" x14ac:dyDescent="0.2">
      <c r="A236" s="186"/>
      <c r="B236" s="188" t="s">
        <v>226</v>
      </c>
      <c r="C236" s="189">
        <v>57</v>
      </c>
      <c r="D236" s="190">
        <v>45372</v>
      </c>
      <c r="E236" s="193">
        <v>765</v>
      </c>
      <c r="F236" s="194">
        <f t="shared" ref="F236:F247" si="216">E236</f>
        <v>765</v>
      </c>
      <c r="G236" s="51">
        <f t="shared" si="211"/>
        <v>688.5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>$G236*$BJ236</f>
        <v>5.7374999999999998</v>
      </c>
      <c r="AR236" s="100">
        <f>$G236*$BJ236</f>
        <v>5.7374999999999998</v>
      </c>
      <c r="AS236" s="100">
        <f>$G236*$BJ236</f>
        <v>5.7374999999999998</v>
      </c>
      <c r="AT236" s="100">
        <f>$G236*$BJ236</f>
        <v>5.7374999999999998</v>
      </c>
      <c r="AU236" s="100">
        <f>$G236*$BJ236</f>
        <v>5.7374999999999998</v>
      </c>
      <c r="AV236" s="100">
        <f>$G236*$BJ236</f>
        <v>5.7374999999999998</v>
      </c>
      <c r="AW236" s="100">
        <f>$G236*$BJ236</f>
        <v>5.7374999999999998</v>
      </c>
      <c r="AX236" s="100">
        <f>$G236*$BJ236</f>
        <v>5.7374999999999998</v>
      </c>
      <c r="AY236" s="100">
        <f>$G236*$BJ236</f>
        <v>5.7374999999999998</v>
      </c>
      <c r="AZ236" s="100">
        <f>$G236*$BJ236</f>
        <v>5.7374999999999998</v>
      </c>
      <c r="BA236" s="116">
        <f t="shared" si="213"/>
        <v>57.374999999999986</v>
      </c>
      <c r="BB236" s="100">
        <f t="shared" si="215"/>
        <v>5.7374999999999998</v>
      </c>
      <c r="BC236" s="100">
        <f>$G236*$BJ236</f>
        <v>5.7374999999999998</v>
      </c>
      <c r="BD236" s="100">
        <f>$G236*$BJ236</f>
        <v>5.7374999999999998</v>
      </c>
      <c r="BE236" s="100">
        <f>$G236*$BJ236</f>
        <v>5.7374999999999998</v>
      </c>
      <c r="BF236" s="100">
        <f>$G236*$BJ236</f>
        <v>5.7374999999999998</v>
      </c>
      <c r="BG236" s="100">
        <f>$G236*$BJ236</f>
        <v>5.7374999999999998</v>
      </c>
      <c r="BH236" s="100">
        <f>$G236*$BJ236</f>
        <v>5.7374999999999998</v>
      </c>
      <c r="BI236" s="116">
        <f t="shared" si="209"/>
        <v>40.162499999999994</v>
      </c>
      <c r="BJ236" s="83">
        <f t="shared" si="212"/>
        <v>8.3333333333333332E-3</v>
      </c>
      <c r="BK236" s="100">
        <f t="shared" si="214"/>
        <v>97.53749999999998</v>
      </c>
      <c r="BL236" s="212"/>
    </row>
    <row r="237" spans="1:64" s="195" customFormat="1" ht="12.75" customHeight="1" outlineLevel="1" x14ac:dyDescent="0.2">
      <c r="A237" s="186"/>
      <c r="B237" s="188" t="s">
        <v>226</v>
      </c>
      <c r="C237" s="189">
        <v>57</v>
      </c>
      <c r="D237" s="190">
        <v>45372</v>
      </c>
      <c r="E237" s="193">
        <v>765</v>
      </c>
      <c r="F237" s="194">
        <f t="shared" si="216"/>
        <v>765</v>
      </c>
      <c r="G237" s="51">
        <f t="shared" si="211"/>
        <v>688.5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>$G237*$BJ237</f>
        <v>5.7374999999999998</v>
      </c>
      <c r="AR237" s="100">
        <f>$G237*$BJ237</f>
        <v>5.7374999999999998</v>
      </c>
      <c r="AS237" s="100">
        <f>$G237*$BJ237</f>
        <v>5.7374999999999998</v>
      </c>
      <c r="AT237" s="100">
        <f>$G237*$BJ237</f>
        <v>5.7374999999999998</v>
      </c>
      <c r="AU237" s="100">
        <f>$G237*$BJ237</f>
        <v>5.7374999999999998</v>
      </c>
      <c r="AV237" s="100">
        <f>$G237*$BJ237</f>
        <v>5.7374999999999998</v>
      </c>
      <c r="AW237" s="100">
        <f>$G237*$BJ237</f>
        <v>5.7374999999999998</v>
      </c>
      <c r="AX237" s="100">
        <f>$G237*$BJ237</f>
        <v>5.7374999999999998</v>
      </c>
      <c r="AY237" s="100">
        <f>$G237*$BJ237</f>
        <v>5.7374999999999998</v>
      </c>
      <c r="AZ237" s="100">
        <f>$G237*$BJ237</f>
        <v>5.7374999999999998</v>
      </c>
      <c r="BA237" s="116">
        <f t="shared" si="213"/>
        <v>57.374999999999986</v>
      </c>
      <c r="BB237" s="100">
        <f t="shared" si="215"/>
        <v>5.7374999999999998</v>
      </c>
      <c r="BC237" s="100">
        <f>$G237*$BJ237</f>
        <v>5.7374999999999998</v>
      </c>
      <c r="BD237" s="100">
        <f>$G237*$BJ237</f>
        <v>5.7374999999999998</v>
      </c>
      <c r="BE237" s="100">
        <f>$G237*$BJ237</f>
        <v>5.7374999999999998</v>
      </c>
      <c r="BF237" s="100">
        <f>$G237*$BJ237</f>
        <v>5.7374999999999998</v>
      </c>
      <c r="BG237" s="100">
        <f>$G237*$BJ237</f>
        <v>5.7374999999999998</v>
      </c>
      <c r="BH237" s="100">
        <f>$G237*$BJ237</f>
        <v>5.7374999999999998</v>
      </c>
      <c r="BI237" s="116">
        <f t="shared" si="209"/>
        <v>40.162499999999994</v>
      </c>
      <c r="BJ237" s="83">
        <f t="shared" si="212"/>
        <v>8.3333333333333332E-3</v>
      </c>
      <c r="BK237" s="100">
        <f t="shared" si="214"/>
        <v>97.53749999999998</v>
      </c>
      <c r="BL237" s="212"/>
    </row>
    <row r="238" spans="1:64" s="195" customFormat="1" ht="12.75" customHeight="1" outlineLevel="1" x14ac:dyDescent="0.2">
      <c r="A238" s="186"/>
      <c r="B238" s="188" t="s">
        <v>226</v>
      </c>
      <c r="C238" s="189">
        <v>57</v>
      </c>
      <c r="D238" s="190">
        <v>45372</v>
      </c>
      <c r="E238" s="193">
        <v>765</v>
      </c>
      <c r="F238" s="194">
        <f t="shared" si="216"/>
        <v>765</v>
      </c>
      <c r="G238" s="51">
        <f t="shared" si="211"/>
        <v>688.5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>$G238*$BJ238</f>
        <v>5.7374999999999998</v>
      </c>
      <c r="AR238" s="100">
        <f>$G238*$BJ238</f>
        <v>5.7374999999999998</v>
      </c>
      <c r="AS238" s="100">
        <f>$G238*$BJ238</f>
        <v>5.7374999999999998</v>
      </c>
      <c r="AT238" s="100">
        <f>$G238*$BJ238</f>
        <v>5.7374999999999998</v>
      </c>
      <c r="AU238" s="100">
        <f>$G238*$BJ238</f>
        <v>5.7374999999999998</v>
      </c>
      <c r="AV238" s="100">
        <f>$G238*$BJ238</f>
        <v>5.7374999999999998</v>
      </c>
      <c r="AW238" s="100">
        <f>$G238*$BJ238</f>
        <v>5.7374999999999998</v>
      </c>
      <c r="AX238" s="100">
        <f>$G238*$BJ238</f>
        <v>5.7374999999999998</v>
      </c>
      <c r="AY238" s="100">
        <f>$G238*$BJ238</f>
        <v>5.7374999999999998</v>
      </c>
      <c r="AZ238" s="100">
        <f>$G238*$BJ238</f>
        <v>5.7374999999999998</v>
      </c>
      <c r="BA238" s="116">
        <f>SUM(AO238:AZ238)</f>
        <v>57.374999999999986</v>
      </c>
      <c r="BB238" s="100">
        <f t="shared" si="215"/>
        <v>5.7374999999999998</v>
      </c>
      <c r="BC238" s="100">
        <f>$G238*$BJ238</f>
        <v>5.7374999999999998</v>
      </c>
      <c r="BD238" s="100">
        <f>$G238*$BJ238</f>
        <v>5.7374999999999998</v>
      </c>
      <c r="BE238" s="100">
        <f>$G238*$BJ238</f>
        <v>5.7374999999999998</v>
      </c>
      <c r="BF238" s="100">
        <f>$G238*$BJ238</f>
        <v>5.7374999999999998</v>
      </c>
      <c r="BG238" s="100">
        <f>$G238*$BJ238</f>
        <v>5.7374999999999998</v>
      </c>
      <c r="BH238" s="100">
        <f>$G238*$BJ238</f>
        <v>5.7374999999999998</v>
      </c>
      <c r="BI238" s="116">
        <f t="shared" si="209"/>
        <v>40.162499999999994</v>
      </c>
      <c r="BJ238" s="83">
        <f t="shared" si="212"/>
        <v>8.3333333333333332E-3</v>
      </c>
      <c r="BK238" s="100">
        <f t="shared" si="214"/>
        <v>97.53749999999998</v>
      </c>
      <c r="BL238" s="212"/>
    </row>
    <row r="239" spans="1:64" s="195" customFormat="1" ht="12.75" customHeight="1" outlineLevel="1" x14ac:dyDescent="0.2">
      <c r="A239" s="186"/>
      <c r="B239" s="188" t="s">
        <v>227</v>
      </c>
      <c r="C239" s="189">
        <v>57</v>
      </c>
      <c r="D239" s="190">
        <v>45372</v>
      </c>
      <c r="E239" s="193">
        <v>73.5</v>
      </c>
      <c r="F239" s="194">
        <f t="shared" si="216"/>
        <v>73.5</v>
      </c>
      <c r="G239" s="51">
        <f t="shared" si="211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>$G239*$BJ239</f>
        <v>0.55125000000000002</v>
      </c>
      <c r="AR239" s="100">
        <f>$G239*$BJ239</f>
        <v>0.55125000000000002</v>
      </c>
      <c r="AS239" s="100">
        <f>$G239*$BJ239</f>
        <v>0.55125000000000002</v>
      </c>
      <c r="AT239" s="100">
        <f>$G239*$BJ239</f>
        <v>0.55125000000000002</v>
      </c>
      <c r="AU239" s="100">
        <f>$G239*$BJ239</f>
        <v>0.55125000000000002</v>
      </c>
      <c r="AV239" s="100">
        <f>$G239*$BJ239</f>
        <v>0.55125000000000002</v>
      </c>
      <c r="AW239" s="100">
        <f>$G239*$BJ239</f>
        <v>0.55125000000000002</v>
      </c>
      <c r="AX239" s="100">
        <f>$G239*$BJ239</f>
        <v>0.55125000000000002</v>
      </c>
      <c r="AY239" s="100">
        <f>$G239*$BJ239</f>
        <v>0.55125000000000002</v>
      </c>
      <c r="AZ239" s="100">
        <f>$G239*$BJ239</f>
        <v>0.55125000000000002</v>
      </c>
      <c r="BA239" s="116">
        <f t="shared" si="213"/>
        <v>5.5124999999999993</v>
      </c>
      <c r="BB239" s="100">
        <f t="shared" si="215"/>
        <v>0.55125000000000002</v>
      </c>
      <c r="BC239" s="100">
        <f>$G239*$BJ239</f>
        <v>0.55125000000000002</v>
      </c>
      <c r="BD239" s="100">
        <f>$G239*$BJ239</f>
        <v>0.55125000000000002</v>
      </c>
      <c r="BE239" s="100">
        <f>$G239*$BJ239</f>
        <v>0.55125000000000002</v>
      </c>
      <c r="BF239" s="100">
        <f>$G239*$BJ239</f>
        <v>0.55125000000000002</v>
      </c>
      <c r="BG239" s="100">
        <f>$G239*$BJ239</f>
        <v>0.55125000000000002</v>
      </c>
      <c r="BH239" s="100">
        <f>$G239*$BJ239</f>
        <v>0.55125000000000002</v>
      </c>
      <c r="BI239" s="116">
        <f t="shared" si="209"/>
        <v>3.8587500000000001</v>
      </c>
      <c r="BJ239" s="83">
        <f t="shared" si="212"/>
        <v>8.3333333333333332E-3</v>
      </c>
      <c r="BK239" s="100">
        <f t="shared" si="214"/>
        <v>9.3712499999999999</v>
      </c>
      <c r="BL239" s="212"/>
    </row>
    <row r="240" spans="1:64" s="195" customFormat="1" ht="12.75" customHeight="1" outlineLevel="1" x14ac:dyDescent="0.2">
      <c r="A240" s="186"/>
      <c r="B240" s="188" t="s">
        <v>227</v>
      </c>
      <c r="C240" s="189">
        <v>57</v>
      </c>
      <c r="D240" s="190">
        <v>45372</v>
      </c>
      <c r="E240" s="193">
        <v>73.5</v>
      </c>
      <c r="F240" s="194">
        <f t="shared" si="216"/>
        <v>73.5</v>
      </c>
      <c r="G240" s="51">
        <f t="shared" si="211"/>
        <v>66.150000000000006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>$G240*$BJ240</f>
        <v>0.55125000000000002</v>
      </c>
      <c r="AR240" s="100">
        <f>$G240*$BJ240</f>
        <v>0.55125000000000002</v>
      </c>
      <c r="AS240" s="100">
        <f>$G240*$BJ240</f>
        <v>0.55125000000000002</v>
      </c>
      <c r="AT240" s="100">
        <f>$G240*$BJ240</f>
        <v>0.55125000000000002</v>
      </c>
      <c r="AU240" s="100">
        <f>$G240*$BJ240</f>
        <v>0.55125000000000002</v>
      </c>
      <c r="AV240" s="100">
        <f>$G240*$BJ240</f>
        <v>0.55125000000000002</v>
      </c>
      <c r="AW240" s="100">
        <f>$G240*$BJ240</f>
        <v>0.55125000000000002</v>
      </c>
      <c r="AX240" s="100">
        <f>$G240*$BJ240</f>
        <v>0.55125000000000002</v>
      </c>
      <c r="AY240" s="100">
        <f>$G240*$BJ240</f>
        <v>0.55125000000000002</v>
      </c>
      <c r="AZ240" s="100">
        <f>$G240*$BJ240</f>
        <v>0.55125000000000002</v>
      </c>
      <c r="BA240" s="116">
        <f t="shared" si="213"/>
        <v>5.5124999999999993</v>
      </c>
      <c r="BB240" s="100">
        <f t="shared" si="215"/>
        <v>0.55125000000000002</v>
      </c>
      <c r="BC240" s="100">
        <f>$G240*$BJ240</f>
        <v>0.55125000000000002</v>
      </c>
      <c r="BD240" s="100">
        <f>$G240*$BJ240</f>
        <v>0.55125000000000002</v>
      </c>
      <c r="BE240" s="100">
        <f>$G240*$BJ240</f>
        <v>0.55125000000000002</v>
      </c>
      <c r="BF240" s="100">
        <f>$G240*$BJ240</f>
        <v>0.55125000000000002</v>
      </c>
      <c r="BG240" s="100">
        <f>$G240*$BJ240</f>
        <v>0.55125000000000002</v>
      </c>
      <c r="BH240" s="100">
        <f>$G240*$BJ240</f>
        <v>0.55125000000000002</v>
      </c>
      <c r="BI240" s="116">
        <f t="shared" si="209"/>
        <v>3.8587500000000001</v>
      </c>
      <c r="BJ240" s="83">
        <f t="shared" si="212"/>
        <v>8.3333333333333332E-3</v>
      </c>
      <c r="BK240" s="100">
        <f t="shared" si="214"/>
        <v>9.3712499999999999</v>
      </c>
      <c r="BL240" s="212"/>
    </row>
    <row r="241" spans="1:64" s="195" customFormat="1" ht="12.75" customHeight="1" outlineLevel="1" x14ac:dyDescent="0.2">
      <c r="A241" s="186"/>
      <c r="B241" s="188" t="s">
        <v>227</v>
      </c>
      <c r="C241" s="189">
        <v>57</v>
      </c>
      <c r="D241" s="190">
        <v>45372</v>
      </c>
      <c r="E241" s="193">
        <v>73.5</v>
      </c>
      <c r="F241" s="194">
        <f t="shared" si="216"/>
        <v>73.5</v>
      </c>
      <c r="G241" s="51">
        <f t="shared" si="211"/>
        <v>66.150000000000006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>$G241*$BJ241</f>
        <v>0.55125000000000002</v>
      </c>
      <c r="AR241" s="100">
        <f>$G241*$BJ241</f>
        <v>0.55125000000000002</v>
      </c>
      <c r="AS241" s="100">
        <f>$G241*$BJ241</f>
        <v>0.55125000000000002</v>
      </c>
      <c r="AT241" s="100">
        <f>$G241*$BJ241</f>
        <v>0.55125000000000002</v>
      </c>
      <c r="AU241" s="100">
        <f>$G241*$BJ241</f>
        <v>0.55125000000000002</v>
      </c>
      <c r="AV241" s="100">
        <f>$G241*$BJ241</f>
        <v>0.55125000000000002</v>
      </c>
      <c r="AW241" s="100">
        <f>$G241*$BJ241</f>
        <v>0.55125000000000002</v>
      </c>
      <c r="AX241" s="100">
        <f>$G241*$BJ241</f>
        <v>0.55125000000000002</v>
      </c>
      <c r="AY241" s="100">
        <f>$G241*$BJ241</f>
        <v>0.55125000000000002</v>
      </c>
      <c r="AZ241" s="100">
        <f>$G241*$BJ241</f>
        <v>0.55125000000000002</v>
      </c>
      <c r="BA241" s="116">
        <f t="shared" si="213"/>
        <v>5.5124999999999993</v>
      </c>
      <c r="BB241" s="100">
        <f t="shared" si="215"/>
        <v>0.55125000000000002</v>
      </c>
      <c r="BC241" s="100">
        <f>$G241*$BJ241</f>
        <v>0.55125000000000002</v>
      </c>
      <c r="BD241" s="100">
        <f>$G241*$BJ241</f>
        <v>0.55125000000000002</v>
      </c>
      <c r="BE241" s="100">
        <f>$G241*$BJ241</f>
        <v>0.55125000000000002</v>
      </c>
      <c r="BF241" s="100">
        <f>$G241*$BJ241</f>
        <v>0.55125000000000002</v>
      </c>
      <c r="BG241" s="100">
        <f>$G241*$BJ241</f>
        <v>0.55125000000000002</v>
      </c>
      <c r="BH241" s="100">
        <f>$G241*$BJ241</f>
        <v>0.55125000000000002</v>
      </c>
      <c r="BI241" s="116">
        <f t="shared" si="209"/>
        <v>3.8587500000000001</v>
      </c>
      <c r="BJ241" s="83">
        <f t="shared" si="212"/>
        <v>8.3333333333333332E-3</v>
      </c>
      <c r="BK241" s="100">
        <f t="shared" si="214"/>
        <v>9.3712499999999999</v>
      </c>
      <c r="BL241" s="212"/>
    </row>
    <row r="242" spans="1:64" s="195" customFormat="1" ht="12.75" customHeight="1" outlineLevel="1" x14ac:dyDescent="0.2">
      <c r="A242" s="186"/>
      <c r="B242" s="188" t="s">
        <v>227</v>
      </c>
      <c r="C242" s="189">
        <v>57</v>
      </c>
      <c r="D242" s="190">
        <v>45372</v>
      </c>
      <c r="E242" s="193">
        <v>73.5</v>
      </c>
      <c r="F242" s="194">
        <f t="shared" si="216"/>
        <v>73.5</v>
      </c>
      <c r="G242" s="51">
        <f t="shared" si="211"/>
        <v>66.150000000000006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>$G242*$BJ242</f>
        <v>0.55125000000000002</v>
      </c>
      <c r="AR242" s="100">
        <f>$G242*$BJ242</f>
        <v>0.55125000000000002</v>
      </c>
      <c r="AS242" s="100">
        <f>$G242*$BJ242</f>
        <v>0.55125000000000002</v>
      </c>
      <c r="AT242" s="100">
        <f>$G242*$BJ242</f>
        <v>0.55125000000000002</v>
      </c>
      <c r="AU242" s="100">
        <f>$G242*$BJ242</f>
        <v>0.55125000000000002</v>
      </c>
      <c r="AV242" s="100">
        <f>$G242*$BJ242</f>
        <v>0.55125000000000002</v>
      </c>
      <c r="AW242" s="100">
        <f>$G242*$BJ242</f>
        <v>0.55125000000000002</v>
      </c>
      <c r="AX242" s="100">
        <f>$G242*$BJ242</f>
        <v>0.55125000000000002</v>
      </c>
      <c r="AY242" s="100">
        <f>$G242*$BJ242</f>
        <v>0.55125000000000002</v>
      </c>
      <c r="AZ242" s="100">
        <f>$G242*$BJ242</f>
        <v>0.55125000000000002</v>
      </c>
      <c r="BA242" s="116">
        <f t="shared" si="213"/>
        <v>5.5124999999999993</v>
      </c>
      <c r="BB242" s="100">
        <f t="shared" si="215"/>
        <v>0.55125000000000002</v>
      </c>
      <c r="BC242" s="100">
        <f>$G242*$BJ242</f>
        <v>0.55125000000000002</v>
      </c>
      <c r="BD242" s="100">
        <f>$G242*$BJ242</f>
        <v>0.55125000000000002</v>
      </c>
      <c r="BE242" s="100">
        <f>$G242*$BJ242</f>
        <v>0.55125000000000002</v>
      </c>
      <c r="BF242" s="100">
        <f>$G242*$BJ242</f>
        <v>0.55125000000000002</v>
      </c>
      <c r="BG242" s="100">
        <f>$G242*$BJ242</f>
        <v>0.55125000000000002</v>
      </c>
      <c r="BH242" s="100">
        <f>$G242*$BJ242</f>
        <v>0.55125000000000002</v>
      </c>
      <c r="BI242" s="116">
        <f t="shared" si="209"/>
        <v>3.8587500000000001</v>
      </c>
      <c r="BJ242" s="83">
        <f t="shared" si="212"/>
        <v>8.3333333333333332E-3</v>
      </c>
      <c r="BK242" s="100">
        <f t="shared" si="214"/>
        <v>9.3712499999999999</v>
      </c>
      <c r="BL242" s="212"/>
    </row>
    <row r="243" spans="1:64" s="195" customFormat="1" ht="12.75" customHeight="1" outlineLevel="1" x14ac:dyDescent="0.2">
      <c r="A243" s="186"/>
      <c r="B243" s="188" t="s">
        <v>228</v>
      </c>
      <c r="C243" s="189">
        <v>57</v>
      </c>
      <c r="D243" s="190">
        <v>45372</v>
      </c>
      <c r="E243" s="193">
        <v>430</v>
      </c>
      <c r="F243" s="194">
        <f t="shared" si="216"/>
        <v>430</v>
      </c>
      <c r="G243" s="51">
        <f t="shared" si="211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>$G243*$BJ243</f>
        <v>3.2250000000000001</v>
      </c>
      <c r="AR243" s="100">
        <f>$G243*$BJ243</f>
        <v>3.2250000000000001</v>
      </c>
      <c r="AS243" s="100">
        <f>$G243*$BJ243</f>
        <v>3.2250000000000001</v>
      </c>
      <c r="AT243" s="100">
        <f>$G243*$BJ243</f>
        <v>3.2250000000000001</v>
      </c>
      <c r="AU243" s="100">
        <f>$G243*$BJ243</f>
        <v>3.2250000000000001</v>
      </c>
      <c r="AV243" s="100">
        <f>$G243*$BJ243</f>
        <v>3.2250000000000001</v>
      </c>
      <c r="AW243" s="100">
        <f>$G243*$BJ243</f>
        <v>3.2250000000000001</v>
      </c>
      <c r="AX243" s="100">
        <f>$G243*$BJ243</f>
        <v>3.2250000000000001</v>
      </c>
      <c r="AY243" s="100">
        <f>$G243*$BJ243</f>
        <v>3.2250000000000001</v>
      </c>
      <c r="AZ243" s="100">
        <f>$G243*$BJ243</f>
        <v>3.2250000000000001</v>
      </c>
      <c r="BA243" s="116">
        <f>SUM(AO243:AZ243)</f>
        <v>32.250000000000007</v>
      </c>
      <c r="BB243" s="100">
        <f t="shared" si="215"/>
        <v>3.2250000000000001</v>
      </c>
      <c r="BC243" s="100">
        <f>$G243*$BJ243</f>
        <v>3.2250000000000001</v>
      </c>
      <c r="BD243" s="100">
        <f>$G243*$BJ243</f>
        <v>3.2250000000000001</v>
      </c>
      <c r="BE243" s="100">
        <f>$G243*$BJ243</f>
        <v>3.2250000000000001</v>
      </c>
      <c r="BF243" s="100">
        <f>$G243*$BJ243</f>
        <v>3.2250000000000001</v>
      </c>
      <c r="BG243" s="100">
        <f>$G243*$BJ243</f>
        <v>3.2250000000000001</v>
      </c>
      <c r="BH243" s="100">
        <f>$G243*$BJ243</f>
        <v>3.2250000000000001</v>
      </c>
      <c r="BI243" s="116">
        <f t="shared" si="209"/>
        <v>22.575000000000003</v>
      </c>
      <c r="BJ243" s="83">
        <f t="shared" si="212"/>
        <v>8.3333333333333332E-3</v>
      </c>
      <c r="BK243" s="100">
        <f t="shared" si="214"/>
        <v>54.82500000000001</v>
      </c>
      <c r="BL243" s="212"/>
    </row>
    <row r="244" spans="1:64" s="195" customFormat="1" ht="12.75" customHeight="1" outlineLevel="1" x14ac:dyDescent="0.2">
      <c r="A244" s="186"/>
      <c r="B244" s="188" t="s">
        <v>228</v>
      </c>
      <c r="C244" s="189">
        <v>57</v>
      </c>
      <c r="D244" s="190">
        <v>45372</v>
      </c>
      <c r="E244" s="193">
        <v>430</v>
      </c>
      <c r="F244" s="194">
        <f t="shared" si="216"/>
        <v>430</v>
      </c>
      <c r="G244" s="51">
        <f t="shared" si="211"/>
        <v>387</v>
      </c>
      <c r="H244" s="71"/>
      <c r="I244" s="71"/>
      <c r="J244" s="71">
        <v>0</v>
      </c>
      <c r="K244" s="71">
        <v>0</v>
      </c>
      <c r="L244" s="71">
        <v>0</v>
      </c>
      <c r="M244" s="71">
        <v>0</v>
      </c>
      <c r="N244" s="71">
        <v>0</v>
      </c>
      <c r="O244" s="71">
        <v>0</v>
      </c>
      <c r="P244" s="71">
        <v>0</v>
      </c>
      <c r="Q244" s="71">
        <v>0</v>
      </c>
      <c r="R244" s="71">
        <v>0</v>
      </c>
      <c r="S244" s="71">
        <v>0</v>
      </c>
      <c r="T244" s="71">
        <v>0</v>
      </c>
      <c r="U244" s="71">
        <v>0</v>
      </c>
      <c r="V244" s="71">
        <v>0</v>
      </c>
      <c r="W244" s="71">
        <v>0</v>
      </c>
      <c r="X244" s="71">
        <v>0</v>
      </c>
      <c r="Y244" s="71">
        <v>0</v>
      </c>
      <c r="Z244" s="71">
        <v>0</v>
      </c>
      <c r="AA244" s="71">
        <v>0</v>
      </c>
      <c r="AB244" s="71">
        <v>0</v>
      </c>
      <c r="AC244" s="71">
        <v>0</v>
      </c>
      <c r="AD244" s="71">
        <v>0</v>
      </c>
      <c r="AE244" s="71">
        <v>0</v>
      </c>
      <c r="AF244" s="71">
        <v>0</v>
      </c>
      <c r="AG244" s="71">
        <v>0</v>
      </c>
      <c r="AH244" s="71">
        <v>0</v>
      </c>
      <c r="AI244" s="71">
        <v>0</v>
      </c>
      <c r="AJ244" s="71">
        <v>0</v>
      </c>
      <c r="AK244" s="71">
        <v>0</v>
      </c>
      <c r="AL244" s="71">
        <v>0</v>
      </c>
      <c r="AM244" s="71">
        <v>0</v>
      </c>
      <c r="AN244" s="71">
        <v>0</v>
      </c>
      <c r="AO244" s="71">
        <v>0</v>
      </c>
      <c r="AP244" s="71">
        <v>0</v>
      </c>
      <c r="AQ244" s="100">
        <f>$G244*$BJ244</f>
        <v>3.2250000000000001</v>
      </c>
      <c r="AR244" s="100">
        <f>$G244*$BJ244</f>
        <v>3.2250000000000001</v>
      </c>
      <c r="AS244" s="100">
        <f>$G244*$BJ244</f>
        <v>3.2250000000000001</v>
      </c>
      <c r="AT244" s="100">
        <f>$G244*$BJ244</f>
        <v>3.2250000000000001</v>
      </c>
      <c r="AU244" s="100">
        <f>$G244*$BJ244</f>
        <v>3.2250000000000001</v>
      </c>
      <c r="AV244" s="100">
        <f>$G244*$BJ244</f>
        <v>3.2250000000000001</v>
      </c>
      <c r="AW244" s="100">
        <f>$G244*$BJ244</f>
        <v>3.2250000000000001</v>
      </c>
      <c r="AX244" s="100">
        <f>$G244*$BJ244</f>
        <v>3.2250000000000001</v>
      </c>
      <c r="AY244" s="100">
        <f>$G244*$BJ244</f>
        <v>3.2250000000000001</v>
      </c>
      <c r="AZ244" s="100">
        <f>$G244*$BJ244</f>
        <v>3.2250000000000001</v>
      </c>
      <c r="BA244" s="116">
        <f t="shared" ref="BA244:BA247" si="217">SUM(AO244:AZ244)</f>
        <v>32.250000000000007</v>
      </c>
      <c r="BB244" s="100">
        <f t="shared" si="215"/>
        <v>3.2250000000000001</v>
      </c>
      <c r="BC244" s="100">
        <f>$G244*$BJ244</f>
        <v>3.2250000000000001</v>
      </c>
      <c r="BD244" s="100">
        <f>$G244*$BJ244</f>
        <v>3.2250000000000001</v>
      </c>
      <c r="BE244" s="100">
        <f>$G244*$BJ244</f>
        <v>3.2250000000000001</v>
      </c>
      <c r="BF244" s="100">
        <f>$G244*$BJ244</f>
        <v>3.2250000000000001</v>
      </c>
      <c r="BG244" s="100">
        <f>$G244*$BJ244</f>
        <v>3.2250000000000001</v>
      </c>
      <c r="BH244" s="100">
        <f>$G244*$BJ244</f>
        <v>3.2250000000000001</v>
      </c>
      <c r="BI244" s="116">
        <f t="shared" si="209"/>
        <v>22.575000000000003</v>
      </c>
      <c r="BJ244" s="83">
        <f t="shared" si="212"/>
        <v>8.3333333333333332E-3</v>
      </c>
      <c r="BK244" s="100">
        <f t="shared" si="214"/>
        <v>54.82500000000001</v>
      </c>
      <c r="BL244" s="212"/>
    </row>
    <row r="245" spans="1:64" s="195" customFormat="1" ht="12.75" customHeight="1" outlineLevel="1" x14ac:dyDescent="0.2">
      <c r="A245" s="186"/>
      <c r="B245" s="188" t="s">
        <v>228</v>
      </c>
      <c r="C245" s="189">
        <v>57</v>
      </c>
      <c r="D245" s="190">
        <v>45372</v>
      </c>
      <c r="E245" s="193">
        <v>430</v>
      </c>
      <c r="F245" s="194">
        <f t="shared" si="216"/>
        <v>430</v>
      </c>
      <c r="G245" s="51">
        <f t="shared" si="211"/>
        <v>387</v>
      </c>
      <c r="H245" s="71"/>
      <c r="I245" s="71"/>
      <c r="J245" s="71">
        <v>0</v>
      </c>
      <c r="K245" s="71">
        <v>0</v>
      </c>
      <c r="L245" s="71">
        <v>0</v>
      </c>
      <c r="M245" s="71">
        <v>0</v>
      </c>
      <c r="N245" s="71">
        <v>0</v>
      </c>
      <c r="O245" s="71">
        <v>0</v>
      </c>
      <c r="P245" s="71">
        <v>0</v>
      </c>
      <c r="Q245" s="71">
        <v>0</v>
      </c>
      <c r="R245" s="71">
        <v>0</v>
      </c>
      <c r="S245" s="71">
        <v>0</v>
      </c>
      <c r="T245" s="71">
        <v>0</v>
      </c>
      <c r="U245" s="71">
        <v>0</v>
      </c>
      <c r="V245" s="71">
        <v>0</v>
      </c>
      <c r="W245" s="71">
        <v>0</v>
      </c>
      <c r="X245" s="71">
        <v>0</v>
      </c>
      <c r="Y245" s="71">
        <v>0</v>
      </c>
      <c r="Z245" s="71">
        <v>0</v>
      </c>
      <c r="AA245" s="71">
        <v>0</v>
      </c>
      <c r="AB245" s="71">
        <v>0</v>
      </c>
      <c r="AC245" s="71">
        <v>0</v>
      </c>
      <c r="AD245" s="71">
        <v>0</v>
      </c>
      <c r="AE245" s="71">
        <v>0</v>
      </c>
      <c r="AF245" s="71">
        <v>0</v>
      </c>
      <c r="AG245" s="71">
        <v>0</v>
      </c>
      <c r="AH245" s="71">
        <v>0</v>
      </c>
      <c r="AI245" s="71">
        <v>0</v>
      </c>
      <c r="AJ245" s="71">
        <v>0</v>
      </c>
      <c r="AK245" s="71">
        <v>0</v>
      </c>
      <c r="AL245" s="71">
        <v>0</v>
      </c>
      <c r="AM245" s="71">
        <v>0</v>
      </c>
      <c r="AN245" s="71">
        <v>0</v>
      </c>
      <c r="AO245" s="71">
        <v>0</v>
      </c>
      <c r="AP245" s="71">
        <v>0</v>
      </c>
      <c r="AQ245" s="100">
        <f>$G245*$BJ245</f>
        <v>3.2250000000000001</v>
      </c>
      <c r="AR245" s="100">
        <f>$G245*$BJ245</f>
        <v>3.2250000000000001</v>
      </c>
      <c r="AS245" s="100">
        <f>$G245*$BJ245</f>
        <v>3.2250000000000001</v>
      </c>
      <c r="AT245" s="100">
        <f>$G245*$BJ245</f>
        <v>3.2250000000000001</v>
      </c>
      <c r="AU245" s="100">
        <f>$G245*$BJ245</f>
        <v>3.2250000000000001</v>
      </c>
      <c r="AV245" s="100">
        <f>$G245*$BJ245</f>
        <v>3.2250000000000001</v>
      </c>
      <c r="AW245" s="100">
        <f>$G245*$BJ245</f>
        <v>3.2250000000000001</v>
      </c>
      <c r="AX245" s="100">
        <f>$G245*$BJ245</f>
        <v>3.2250000000000001</v>
      </c>
      <c r="AY245" s="100">
        <f>$G245*$BJ245</f>
        <v>3.2250000000000001</v>
      </c>
      <c r="AZ245" s="100">
        <f>$G245*$BJ245</f>
        <v>3.2250000000000001</v>
      </c>
      <c r="BA245" s="116">
        <f t="shared" si="217"/>
        <v>32.250000000000007</v>
      </c>
      <c r="BB245" s="100">
        <f t="shared" si="215"/>
        <v>3.2250000000000001</v>
      </c>
      <c r="BC245" s="100">
        <f>$G245*$BJ245</f>
        <v>3.2250000000000001</v>
      </c>
      <c r="BD245" s="100">
        <f>$G245*$BJ245</f>
        <v>3.2250000000000001</v>
      </c>
      <c r="BE245" s="100">
        <f>$G245*$BJ245</f>
        <v>3.2250000000000001</v>
      </c>
      <c r="BF245" s="100">
        <f>$G245*$BJ245</f>
        <v>3.2250000000000001</v>
      </c>
      <c r="BG245" s="100">
        <f>$G245*$BJ245</f>
        <v>3.2250000000000001</v>
      </c>
      <c r="BH245" s="100">
        <f>$G245*$BJ245</f>
        <v>3.2250000000000001</v>
      </c>
      <c r="BI245" s="116">
        <f t="shared" si="209"/>
        <v>22.575000000000003</v>
      </c>
      <c r="BJ245" s="83">
        <f t="shared" si="212"/>
        <v>8.3333333333333332E-3</v>
      </c>
      <c r="BK245" s="100">
        <f t="shared" si="214"/>
        <v>54.82500000000001</v>
      </c>
      <c r="BL245" s="212"/>
    </row>
    <row r="246" spans="1:64" s="195" customFormat="1" ht="12.75" customHeight="1" outlineLevel="1" x14ac:dyDescent="0.2">
      <c r="A246" s="186"/>
      <c r="B246" s="188" t="s">
        <v>228</v>
      </c>
      <c r="C246" s="189">
        <v>57</v>
      </c>
      <c r="D246" s="190">
        <v>45372</v>
      </c>
      <c r="E246" s="193">
        <v>430</v>
      </c>
      <c r="F246" s="194">
        <f t="shared" si="216"/>
        <v>430</v>
      </c>
      <c r="G246" s="51">
        <f t="shared" si="211"/>
        <v>387</v>
      </c>
      <c r="H246" s="71"/>
      <c r="I246" s="71"/>
      <c r="J246" s="71">
        <v>0</v>
      </c>
      <c r="K246" s="71">
        <v>0</v>
      </c>
      <c r="L246" s="71">
        <v>0</v>
      </c>
      <c r="M246" s="71">
        <v>0</v>
      </c>
      <c r="N246" s="71">
        <v>0</v>
      </c>
      <c r="O246" s="71">
        <v>0</v>
      </c>
      <c r="P246" s="71">
        <v>0</v>
      </c>
      <c r="Q246" s="71">
        <v>0</v>
      </c>
      <c r="R246" s="71">
        <v>0</v>
      </c>
      <c r="S246" s="71">
        <v>0</v>
      </c>
      <c r="T246" s="71">
        <v>0</v>
      </c>
      <c r="U246" s="71">
        <v>0</v>
      </c>
      <c r="V246" s="71">
        <v>0</v>
      </c>
      <c r="W246" s="71">
        <v>0</v>
      </c>
      <c r="X246" s="71">
        <v>0</v>
      </c>
      <c r="Y246" s="71">
        <v>0</v>
      </c>
      <c r="Z246" s="71">
        <v>0</v>
      </c>
      <c r="AA246" s="71">
        <v>0</v>
      </c>
      <c r="AB246" s="71">
        <v>0</v>
      </c>
      <c r="AC246" s="71">
        <v>0</v>
      </c>
      <c r="AD246" s="71">
        <v>0</v>
      </c>
      <c r="AE246" s="71">
        <v>0</v>
      </c>
      <c r="AF246" s="71">
        <v>0</v>
      </c>
      <c r="AG246" s="71">
        <v>0</v>
      </c>
      <c r="AH246" s="71">
        <v>0</v>
      </c>
      <c r="AI246" s="71">
        <v>0</v>
      </c>
      <c r="AJ246" s="71">
        <v>0</v>
      </c>
      <c r="AK246" s="71">
        <v>0</v>
      </c>
      <c r="AL246" s="71">
        <v>0</v>
      </c>
      <c r="AM246" s="71">
        <v>0</v>
      </c>
      <c r="AN246" s="71">
        <v>0</v>
      </c>
      <c r="AO246" s="71">
        <v>0</v>
      </c>
      <c r="AP246" s="71">
        <v>0</v>
      </c>
      <c r="AQ246" s="100">
        <f>$G246*$BJ246</f>
        <v>3.2250000000000001</v>
      </c>
      <c r="AR246" s="100">
        <f>$G246*$BJ246</f>
        <v>3.2250000000000001</v>
      </c>
      <c r="AS246" s="100">
        <f>$G246*$BJ246</f>
        <v>3.2250000000000001</v>
      </c>
      <c r="AT246" s="100">
        <f>$G246*$BJ246</f>
        <v>3.2250000000000001</v>
      </c>
      <c r="AU246" s="100">
        <f>$G246*$BJ246</f>
        <v>3.2250000000000001</v>
      </c>
      <c r="AV246" s="100">
        <f>$G246*$BJ246</f>
        <v>3.2250000000000001</v>
      </c>
      <c r="AW246" s="100">
        <f>$G246*$BJ246</f>
        <v>3.2250000000000001</v>
      </c>
      <c r="AX246" s="100">
        <f>$G246*$BJ246</f>
        <v>3.2250000000000001</v>
      </c>
      <c r="AY246" s="100">
        <f>$G246*$BJ246</f>
        <v>3.2250000000000001</v>
      </c>
      <c r="AZ246" s="100">
        <f>$G246*$BJ246</f>
        <v>3.2250000000000001</v>
      </c>
      <c r="BA246" s="116">
        <f t="shared" si="217"/>
        <v>32.250000000000007</v>
      </c>
      <c r="BB246" s="100">
        <f t="shared" si="215"/>
        <v>3.2250000000000001</v>
      </c>
      <c r="BC246" s="100">
        <f>$G246*$BJ246</f>
        <v>3.2250000000000001</v>
      </c>
      <c r="BD246" s="100">
        <f>$G246*$BJ246</f>
        <v>3.2250000000000001</v>
      </c>
      <c r="BE246" s="100">
        <f>$G246*$BJ246</f>
        <v>3.2250000000000001</v>
      </c>
      <c r="BF246" s="100">
        <f>$G246*$BJ246</f>
        <v>3.2250000000000001</v>
      </c>
      <c r="BG246" s="100">
        <f>$G246*$BJ246</f>
        <v>3.2250000000000001</v>
      </c>
      <c r="BH246" s="100">
        <f>$G246*$BJ246</f>
        <v>3.2250000000000001</v>
      </c>
      <c r="BI246" s="116">
        <f t="shared" si="209"/>
        <v>22.575000000000003</v>
      </c>
      <c r="BJ246" s="83">
        <f t="shared" si="212"/>
        <v>8.3333333333333332E-3</v>
      </c>
      <c r="BK246" s="100">
        <f t="shared" si="214"/>
        <v>54.82500000000001</v>
      </c>
      <c r="BL246" s="212"/>
    </row>
    <row r="247" spans="1:64" s="205" customFormat="1" ht="12.75" customHeight="1" outlineLevel="1" x14ac:dyDescent="0.2">
      <c r="A247" s="186"/>
      <c r="B247" s="188" t="s">
        <v>229</v>
      </c>
      <c r="C247" s="189">
        <v>654</v>
      </c>
      <c r="D247" s="190">
        <v>45562</v>
      </c>
      <c r="E247" s="193">
        <v>102.5</v>
      </c>
      <c r="F247" s="194">
        <f t="shared" si="216"/>
        <v>102.5</v>
      </c>
      <c r="G247" s="51">
        <f t="shared" si="211"/>
        <v>92.25</v>
      </c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>
        <v>0</v>
      </c>
      <c r="AP247" s="71">
        <v>0</v>
      </c>
      <c r="AQ247" s="71">
        <v>0</v>
      </c>
      <c r="AR247" s="71">
        <v>0</v>
      </c>
      <c r="AS247" s="71">
        <v>0</v>
      </c>
      <c r="AT247" s="71">
        <v>0</v>
      </c>
      <c r="AU247" s="71">
        <v>0</v>
      </c>
      <c r="AV247" s="71">
        <v>0</v>
      </c>
      <c r="AW247" s="100">
        <f>$G247*$BJ247</f>
        <v>0.76875000000000004</v>
      </c>
      <c r="AX247" s="100">
        <f>$G247*$BJ247</f>
        <v>0.76875000000000004</v>
      </c>
      <c r="AY247" s="100">
        <f>$G247*$BJ247</f>
        <v>0.76875000000000004</v>
      </c>
      <c r="AZ247" s="100">
        <f>$G247*$BJ247</f>
        <v>0.76875000000000004</v>
      </c>
      <c r="BA247" s="116">
        <f t="shared" si="217"/>
        <v>3.0750000000000002</v>
      </c>
      <c r="BB247" s="100">
        <f t="shared" si="215"/>
        <v>0.76875000000000004</v>
      </c>
      <c r="BC247" s="100">
        <f>$G247*$BJ247</f>
        <v>0.76875000000000004</v>
      </c>
      <c r="BD247" s="100">
        <f>$G247*$BJ247</f>
        <v>0.76875000000000004</v>
      </c>
      <c r="BE247" s="100">
        <f>$G247*$BJ247</f>
        <v>0.76875000000000004</v>
      </c>
      <c r="BF247" s="100">
        <f>$G247*$BJ247</f>
        <v>0.76875000000000004</v>
      </c>
      <c r="BG247" s="100">
        <f>$G247*$BJ247</f>
        <v>0.76875000000000004</v>
      </c>
      <c r="BH247" s="100">
        <f>$G247*$BJ247</f>
        <v>0.76875000000000004</v>
      </c>
      <c r="BI247" s="116">
        <f t="shared" si="209"/>
        <v>5.3812499999999996</v>
      </c>
      <c r="BJ247" s="83">
        <f t="shared" si="212"/>
        <v>8.3333333333333332E-3</v>
      </c>
      <c r="BK247" s="100">
        <f t="shared" si="214"/>
        <v>8.4562500000000007</v>
      </c>
      <c r="BL247" s="212"/>
    </row>
    <row r="248" spans="1:64" s="216" customFormat="1" ht="12.75" customHeight="1" outlineLevel="1" x14ac:dyDescent="0.2">
      <c r="A248" s="186"/>
      <c r="B248" s="188" t="s">
        <v>229</v>
      </c>
      <c r="C248" s="189">
        <v>654</v>
      </c>
      <c r="D248" s="190">
        <v>45562</v>
      </c>
      <c r="E248" s="193">
        <v>102.5</v>
      </c>
      <c r="F248" s="194">
        <f t="shared" ref="F248" si="218">E248</f>
        <v>102.5</v>
      </c>
      <c r="G248" s="51">
        <f t="shared" ref="G248" si="219">E248*90%</f>
        <v>92.25</v>
      </c>
      <c r="H248" s="71"/>
      <c r="I248" s="71"/>
      <c r="J248" s="71"/>
      <c r="K248" s="71"/>
      <c r="L248" s="71"/>
      <c r="M248" s="71"/>
      <c r="N248" s="71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71"/>
      <c r="AO248" s="71">
        <v>0</v>
      </c>
      <c r="AP248" s="71">
        <v>0</v>
      </c>
      <c r="AQ248" s="71">
        <v>0</v>
      </c>
      <c r="AR248" s="71">
        <v>0</v>
      </c>
      <c r="AS248" s="71">
        <v>0</v>
      </c>
      <c r="AT248" s="71">
        <v>0</v>
      </c>
      <c r="AU248" s="71">
        <v>0</v>
      </c>
      <c r="AV248" s="71">
        <v>0</v>
      </c>
      <c r="AW248" s="100">
        <f>$G248*$BJ248</f>
        <v>0.76875000000000004</v>
      </c>
      <c r="AX248" s="100">
        <f>$G248*$BJ248</f>
        <v>0.76875000000000004</v>
      </c>
      <c r="AY248" s="100">
        <f>$G248*$BJ248</f>
        <v>0.76875000000000004</v>
      </c>
      <c r="AZ248" s="100">
        <f>$G248*$BJ248</f>
        <v>0.76875000000000004</v>
      </c>
      <c r="BA248" s="116">
        <f>SUM(AO248:AZ248)</f>
        <v>3.0750000000000002</v>
      </c>
      <c r="BB248" s="100">
        <f t="shared" si="215"/>
        <v>0.76875000000000004</v>
      </c>
      <c r="BC248" s="100">
        <f>$G248*$BJ248</f>
        <v>0.76875000000000004</v>
      </c>
      <c r="BD248" s="100">
        <f>$G248*$BJ248</f>
        <v>0.76875000000000004</v>
      </c>
      <c r="BE248" s="100">
        <f>$G248*$BJ248</f>
        <v>0.76875000000000004</v>
      </c>
      <c r="BF248" s="100">
        <f>$G248*$BJ248</f>
        <v>0.76875000000000004</v>
      </c>
      <c r="BG248" s="100">
        <f>$G248*$BJ248</f>
        <v>0.76875000000000004</v>
      </c>
      <c r="BH248" s="100">
        <f>$G248*$BJ248</f>
        <v>0.76875000000000004</v>
      </c>
      <c r="BI248" s="116">
        <f t="shared" si="209"/>
        <v>5.3812499999999996</v>
      </c>
      <c r="BJ248" s="83">
        <f t="shared" si="212"/>
        <v>8.3333333333333332E-3</v>
      </c>
      <c r="BK248" s="100">
        <f t="shared" ref="BK248" si="220">+H248+I248+J248+K248+L248+M248+N248+AA248+AN248+BA248+BI248</f>
        <v>8.4562500000000007</v>
      </c>
      <c r="BL248" s="212"/>
    </row>
    <row r="249" spans="1:64" s="185" customFormat="1" ht="12.75" customHeight="1" outlineLevel="1" thickBot="1" x14ac:dyDescent="0.25">
      <c r="A249" s="186"/>
      <c r="B249" s="188" t="s">
        <v>231</v>
      </c>
      <c r="C249" s="189">
        <v>1077</v>
      </c>
      <c r="D249" s="190">
        <v>45798</v>
      </c>
      <c r="E249" s="193">
        <v>3400</v>
      </c>
      <c r="F249" s="194">
        <v>3400</v>
      </c>
      <c r="G249" s="51">
        <f t="shared" si="211"/>
        <v>3060</v>
      </c>
      <c r="H249" s="71"/>
      <c r="I249" s="71"/>
      <c r="J249" s="71"/>
      <c r="K249" s="71"/>
      <c r="L249" s="71"/>
      <c r="M249" s="71"/>
      <c r="N249" s="71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71"/>
      <c r="AO249" s="71">
        <v>0</v>
      </c>
      <c r="AP249" s="71">
        <v>0</v>
      </c>
      <c r="AQ249" s="71">
        <v>0</v>
      </c>
      <c r="AR249" s="71">
        <v>0</v>
      </c>
      <c r="AS249" s="71">
        <v>0</v>
      </c>
      <c r="AT249" s="71">
        <v>0</v>
      </c>
      <c r="AU249" s="71">
        <v>0</v>
      </c>
      <c r="AV249" s="71">
        <v>0</v>
      </c>
      <c r="AW249" s="100">
        <f>$G249*$BJ249</f>
        <v>25.5</v>
      </c>
      <c r="AX249" s="100">
        <f>$G249*$BJ249</f>
        <v>25.5</v>
      </c>
      <c r="AY249" s="100">
        <f>$G249*$BJ249</f>
        <v>25.5</v>
      </c>
      <c r="AZ249" s="100">
        <f>$G249*$BJ249</f>
        <v>25.5</v>
      </c>
      <c r="BA249" s="116">
        <v>0</v>
      </c>
      <c r="BB249" s="100">
        <v>0</v>
      </c>
      <c r="BC249" s="100">
        <v>0</v>
      </c>
      <c r="BD249" s="100">
        <v>0</v>
      </c>
      <c r="BE249" s="100">
        <v>0</v>
      </c>
      <c r="BF249" s="100">
        <f>$G249*$BJ249</f>
        <v>25.5</v>
      </c>
      <c r="BG249" s="100">
        <f>$G249*$BJ249</f>
        <v>25.5</v>
      </c>
      <c r="BH249" s="100">
        <f>$G249*$BJ249</f>
        <v>25.5</v>
      </c>
      <c r="BI249" s="116">
        <f t="shared" si="209"/>
        <v>76.5</v>
      </c>
      <c r="BJ249" s="83">
        <f t="shared" si="212"/>
        <v>8.3333333333333332E-3</v>
      </c>
      <c r="BK249" s="100">
        <f t="shared" si="214"/>
        <v>76.5</v>
      </c>
      <c r="BL249" s="212"/>
    </row>
    <row r="250" spans="1:64" ht="12.75" customHeight="1" thickBot="1" x14ac:dyDescent="0.25">
      <c r="A250" s="105"/>
      <c r="B250" s="150"/>
      <c r="C250" s="150"/>
      <c r="D250" s="187"/>
      <c r="E250" s="191" t="s">
        <v>168</v>
      </c>
      <c r="F250" s="192">
        <f>SUM(F66:F249)</f>
        <v>134557.23300000001</v>
      </c>
      <c r="G250" s="98">
        <f>SUM(G66:G249)</f>
        <v>121101.50970000004</v>
      </c>
      <c r="H250" s="99">
        <f>SUM(H66:H212)</f>
        <v>6965.7909700000018</v>
      </c>
      <c r="I250" s="99">
        <f>SUM(I66:I212)</f>
        <v>6978.5309700000016</v>
      </c>
      <c r="J250" s="99">
        <f>SUM(J66:J234)</f>
        <v>7907.0159700000058</v>
      </c>
      <c r="K250" s="99">
        <f>SUM(K66:K234)</f>
        <v>9996.1409700000077</v>
      </c>
      <c r="L250" s="99">
        <f>SUM(L66:L234)</f>
        <v>10143.380970000007</v>
      </c>
      <c r="M250" s="99">
        <f>SUM(M66:M234)</f>
        <v>10228.970970000009</v>
      </c>
      <c r="N250" s="99">
        <f>SUM(N66:N234)</f>
        <v>10228.970970000009</v>
      </c>
      <c r="O250" s="99">
        <f t="shared" ref="O250:Z250" si="221">SUM(O66:O212)</f>
        <v>852.41424749999953</v>
      </c>
      <c r="P250" s="99">
        <f t="shared" si="221"/>
        <v>852.41424749999953</v>
      </c>
      <c r="Q250" s="99">
        <f t="shared" si="221"/>
        <v>852.41424749999953</v>
      </c>
      <c r="R250" s="99">
        <f t="shared" si="221"/>
        <v>852.41424749999953</v>
      </c>
      <c r="S250" s="99">
        <f t="shared" si="221"/>
        <v>852.41424749999953</v>
      </c>
      <c r="T250" s="99">
        <f t="shared" si="221"/>
        <v>852.41424749999953</v>
      </c>
      <c r="U250" s="99">
        <f t="shared" si="221"/>
        <v>852.41424749999953</v>
      </c>
      <c r="V250" s="99">
        <f t="shared" si="221"/>
        <v>852.41424749999953</v>
      </c>
      <c r="W250" s="99">
        <f t="shared" si="221"/>
        <v>852.41424749999953</v>
      </c>
      <c r="X250" s="99">
        <f t="shared" si="221"/>
        <v>852.41424749999953</v>
      </c>
      <c r="Y250" s="99">
        <f t="shared" si="221"/>
        <v>852.41424749999953</v>
      </c>
      <c r="Z250" s="209">
        <f t="shared" si="221"/>
        <v>852.41424749999953</v>
      </c>
      <c r="AA250" s="210">
        <f>SUM(O250:Z250)</f>
        <v>10228.970969999995</v>
      </c>
      <c r="AB250" s="124">
        <f t="shared" ref="AB250:AM250" si="222">SUM(AB66:AB212)</f>
        <v>852.41424749999953</v>
      </c>
      <c r="AC250" s="135">
        <f t="shared" si="222"/>
        <v>852.41424749999953</v>
      </c>
      <c r="AD250" s="135">
        <f t="shared" si="222"/>
        <v>852.41424749999953</v>
      </c>
      <c r="AE250" s="135">
        <f t="shared" si="222"/>
        <v>852.41424749999953</v>
      </c>
      <c r="AF250" s="135">
        <f t="shared" si="222"/>
        <v>852.41424749999953</v>
      </c>
      <c r="AG250" s="135">
        <f t="shared" si="222"/>
        <v>852.41424749999953</v>
      </c>
      <c r="AH250" s="135">
        <f t="shared" si="222"/>
        <v>852.41424749999953</v>
      </c>
      <c r="AI250" s="135">
        <f t="shared" si="222"/>
        <v>852.41424749999953</v>
      </c>
      <c r="AJ250" s="135">
        <f t="shared" si="222"/>
        <v>852.41424749999953</v>
      </c>
      <c r="AK250" s="135">
        <f t="shared" si="222"/>
        <v>852.41424749999953</v>
      </c>
      <c r="AL250" s="135">
        <f t="shared" si="222"/>
        <v>852.41424749999953</v>
      </c>
      <c r="AM250" s="135">
        <f t="shared" si="222"/>
        <v>852.41424749999953</v>
      </c>
      <c r="AN250" s="135">
        <f t="shared" si="118"/>
        <v>10228.970969999995</v>
      </c>
      <c r="AO250" s="135">
        <f>SUM(AO66:AO212)</f>
        <v>852.41424749999953</v>
      </c>
      <c r="AP250" s="135">
        <f>SUM(AP66:AP234)</f>
        <v>944.08674749999989</v>
      </c>
      <c r="AQ250" s="135">
        <f t="shared" ref="AQ250:AV250" si="223">SUM(AQ66:AQ246)</f>
        <v>982.14174749999972</v>
      </c>
      <c r="AR250" s="135">
        <f t="shared" si="223"/>
        <v>982.14174749999972</v>
      </c>
      <c r="AS250" s="135">
        <f t="shared" si="223"/>
        <v>982.14174749999972</v>
      </c>
      <c r="AT250" s="135">
        <f t="shared" si="223"/>
        <v>982.14174749999972</v>
      </c>
      <c r="AU250" s="135">
        <f t="shared" si="223"/>
        <v>982.14174749999972</v>
      </c>
      <c r="AV250" s="135">
        <f t="shared" si="223"/>
        <v>982.14174749999972</v>
      </c>
      <c r="AW250" s="135">
        <f>SUM(AW66:AW249)</f>
        <v>1009.1792474999996</v>
      </c>
      <c r="AX250" s="135">
        <f>SUM(AX66:AX249)</f>
        <v>1009.1792474999996</v>
      </c>
      <c r="AY250" s="135">
        <f>SUM(AY66:AY249)</f>
        <v>1009.1792474999996</v>
      </c>
      <c r="AZ250" s="135">
        <f>SUM(AZ66:AZ249)</f>
        <v>1009.1792474999996</v>
      </c>
      <c r="BA250" s="135">
        <f>SUM(AO250:AZ250)</f>
        <v>11726.068469999998</v>
      </c>
      <c r="BB250" s="135">
        <f t="shared" ref="BB250:BH250" si="224">SUM(BB66:BB249)</f>
        <v>414.87499999999989</v>
      </c>
      <c r="BC250" s="135">
        <f t="shared" si="224"/>
        <v>402.13499999999988</v>
      </c>
      <c r="BD250" s="135">
        <f t="shared" si="224"/>
        <v>402.13499999999988</v>
      </c>
      <c r="BE250" s="135">
        <f t="shared" si="224"/>
        <v>402.13499999999988</v>
      </c>
      <c r="BF250" s="135">
        <f t="shared" si="224"/>
        <v>427.63499999999988</v>
      </c>
      <c r="BG250" s="135">
        <f t="shared" si="224"/>
        <v>427.63499999999988</v>
      </c>
      <c r="BH250" s="135">
        <f t="shared" si="224"/>
        <v>427.63499999999988</v>
      </c>
      <c r="BI250" s="135">
        <f>SUM(BB250:BH250)</f>
        <v>2904.1849999999986</v>
      </c>
      <c r="BJ250" s="73"/>
      <c r="BK250" s="100">
        <f t="shared" si="214"/>
        <v>97536.997200000027</v>
      </c>
    </row>
    <row r="251" spans="1:64" ht="12.75" customHeight="1" x14ac:dyDescent="0.2">
      <c r="A251" s="105"/>
      <c r="B251" s="106"/>
      <c r="C251" s="106"/>
      <c r="D251" s="107"/>
      <c r="E251" s="36"/>
      <c r="F251" s="115"/>
      <c r="G251" s="11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78"/>
      <c r="BB251" s="78"/>
      <c r="BC251" s="78"/>
      <c r="BD251" s="78"/>
      <c r="BE251" s="78"/>
      <c r="BF251" s="78"/>
      <c r="BG251" s="78"/>
      <c r="BH251" s="78"/>
      <c r="BI251" s="36"/>
      <c r="BJ251" s="73"/>
      <c r="BK251" s="100"/>
    </row>
    <row r="252" spans="1:64" ht="12.75" customHeight="1" x14ac:dyDescent="0.2">
      <c r="A252" s="233" t="s">
        <v>171</v>
      </c>
      <c r="B252" s="234"/>
      <c r="C252" s="234"/>
      <c r="D252" s="235"/>
      <c r="E252" s="21">
        <v>82920.63</v>
      </c>
      <c r="F252" s="102"/>
      <c r="G252" s="81">
        <v>0.9</v>
      </c>
      <c r="H252" s="81">
        <v>0.2</v>
      </c>
      <c r="I252" s="81">
        <v>0.2</v>
      </c>
      <c r="J252" s="81">
        <v>0.2</v>
      </c>
      <c r="K252" s="81">
        <v>0.2</v>
      </c>
      <c r="L252" s="81">
        <v>0.2</v>
      </c>
      <c r="M252" s="81">
        <v>0.2</v>
      </c>
      <c r="N252" s="81">
        <v>0.2</v>
      </c>
      <c r="O252" s="81">
        <v>0.2</v>
      </c>
      <c r="P252" s="81">
        <v>0.2</v>
      </c>
      <c r="Q252" s="81">
        <v>0.2</v>
      </c>
      <c r="R252" s="81">
        <v>0.2</v>
      </c>
      <c r="S252" s="81">
        <v>0.2</v>
      </c>
      <c r="T252" s="81">
        <v>0.2</v>
      </c>
      <c r="U252" s="81">
        <v>0.2</v>
      </c>
      <c r="V252" s="81">
        <v>0.2</v>
      </c>
      <c r="W252" s="81">
        <v>0.2</v>
      </c>
      <c r="X252" s="81">
        <v>0.2</v>
      </c>
      <c r="Y252" s="81">
        <v>0.2</v>
      </c>
      <c r="Z252" s="81">
        <v>0.2</v>
      </c>
      <c r="AA252" s="81">
        <v>0.2</v>
      </c>
      <c r="AB252" s="81">
        <v>0.2</v>
      </c>
      <c r="AC252" s="81">
        <v>0.2</v>
      </c>
      <c r="AD252" s="81">
        <v>0.2</v>
      </c>
      <c r="AE252" s="81">
        <v>0.2</v>
      </c>
      <c r="AF252" s="81">
        <v>0.2</v>
      </c>
      <c r="AG252" s="81">
        <v>0.2</v>
      </c>
      <c r="AH252" s="81">
        <v>0.2</v>
      </c>
      <c r="AI252" s="81">
        <v>0.2</v>
      </c>
      <c r="AJ252" s="81">
        <v>0.2</v>
      </c>
      <c r="AK252" s="81">
        <v>0.2</v>
      </c>
      <c r="AL252" s="81">
        <v>0.2</v>
      </c>
      <c r="AM252" s="81">
        <v>0.2</v>
      </c>
      <c r="AN252" s="81">
        <v>0.2</v>
      </c>
      <c r="AO252" s="82">
        <f t="shared" ref="AO252:AZ252" si="225">20%/12</f>
        <v>1.6666666666666666E-2</v>
      </c>
      <c r="AP252" s="82">
        <f t="shared" si="225"/>
        <v>1.6666666666666666E-2</v>
      </c>
      <c r="AQ252" s="82">
        <f t="shared" si="225"/>
        <v>1.6666666666666666E-2</v>
      </c>
      <c r="AR252" s="82">
        <f t="shared" si="225"/>
        <v>1.6666666666666666E-2</v>
      </c>
      <c r="AS252" s="82">
        <f t="shared" si="225"/>
        <v>1.6666666666666666E-2</v>
      </c>
      <c r="AT252" s="82">
        <f t="shared" si="225"/>
        <v>1.6666666666666666E-2</v>
      </c>
      <c r="AU252" s="82">
        <f t="shared" si="225"/>
        <v>1.6666666666666666E-2</v>
      </c>
      <c r="AV252" s="82">
        <f t="shared" si="225"/>
        <v>1.6666666666666666E-2</v>
      </c>
      <c r="AW252" s="82">
        <f t="shared" si="225"/>
        <v>1.6666666666666666E-2</v>
      </c>
      <c r="AX252" s="82">
        <f t="shared" si="225"/>
        <v>1.6666666666666666E-2</v>
      </c>
      <c r="AY252" s="82">
        <f t="shared" si="225"/>
        <v>1.6666666666666666E-2</v>
      </c>
      <c r="AZ252" s="82">
        <f t="shared" si="225"/>
        <v>1.6666666666666666E-2</v>
      </c>
      <c r="BA252" s="81">
        <f>SUM(AO252:AZ252)</f>
        <v>0.19999999999999998</v>
      </c>
      <c r="BB252" s="82">
        <f t="shared" ref="BB252:BI252" si="226">20%/12</f>
        <v>1.6666666666666666E-2</v>
      </c>
      <c r="BC252" s="82">
        <f t="shared" si="226"/>
        <v>1.6666666666666666E-2</v>
      </c>
      <c r="BD252" s="82">
        <f t="shared" si="226"/>
        <v>1.6666666666666666E-2</v>
      </c>
      <c r="BE252" s="82">
        <f t="shared" si="226"/>
        <v>1.6666666666666666E-2</v>
      </c>
      <c r="BF252" s="82">
        <f t="shared" si="226"/>
        <v>1.6666666666666666E-2</v>
      </c>
      <c r="BG252" s="82">
        <f t="shared" si="226"/>
        <v>1.6666666666666666E-2</v>
      </c>
      <c r="BH252" s="82">
        <f t="shared" si="226"/>
        <v>1.6666666666666666E-2</v>
      </c>
      <c r="BI252" s="82">
        <f>SUM(BB252:BH252)</f>
        <v>0.11666666666666665</v>
      </c>
      <c r="BJ252" s="83">
        <f>20%/12</f>
        <v>1.6666666666666666E-2</v>
      </c>
      <c r="BK252" s="100"/>
    </row>
    <row r="253" spans="1:64" ht="12.75" customHeight="1" outlineLevel="1" x14ac:dyDescent="0.2">
      <c r="A253" s="9">
        <v>74</v>
      </c>
      <c r="B253" s="10" t="s">
        <v>31</v>
      </c>
      <c r="C253" s="11">
        <v>1674</v>
      </c>
      <c r="D253" s="12">
        <v>35782</v>
      </c>
      <c r="E253" s="129">
        <v>760</v>
      </c>
      <c r="F253" s="102">
        <v>456</v>
      </c>
      <c r="G253" s="138">
        <f t="shared" ref="G253:G326" si="227">F253*90%</f>
        <v>410.40000000000003</v>
      </c>
      <c r="H253" s="139">
        <f t="shared" ref="H253:H288" si="228">G253*20%</f>
        <v>82.080000000000013</v>
      </c>
      <c r="I253" s="139">
        <f t="shared" ref="I253:I309" si="229">G253*20%</f>
        <v>82.080000000000013</v>
      </c>
      <c r="J253" s="139">
        <f t="shared" ref="J253:J310" si="230">G253*20%</f>
        <v>82.080000000000013</v>
      </c>
      <c r="K253" s="139">
        <f t="shared" ref="K253:K326" si="231">G253*20%</f>
        <v>82.080000000000013</v>
      </c>
      <c r="L253" s="139">
        <f t="shared" ref="L253:L326" si="232">G253*20%</f>
        <v>82.080000000000013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ref="AA253:AA332" si="233">SUM(O253:Z253)</f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1" t="s">
        <v>176</v>
      </c>
      <c r="BB253" s="130" t="s">
        <v>176</v>
      </c>
      <c r="BC253" s="130" t="s">
        <v>176</v>
      </c>
      <c r="BD253" s="130" t="s">
        <v>176</v>
      </c>
      <c r="BE253" s="130" t="s">
        <v>176</v>
      </c>
      <c r="BF253" s="130" t="s">
        <v>176</v>
      </c>
      <c r="BG253" s="130" t="s">
        <v>176</v>
      </c>
      <c r="BH253" s="130" t="s">
        <v>176</v>
      </c>
      <c r="BI253" s="116">
        <f>SUM(BB253:BF253)</f>
        <v>0</v>
      </c>
      <c r="BJ253" s="83">
        <f t="shared" ref="BJ253:BJ330" si="234">20%/12</f>
        <v>1.6666666666666666E-2</v>
      </c>
      <c r="BK253" s="196">
        <f t="shared" ref="BK253:BK288" si="235">+H253+I253+J253+K253+L253</f>
        <v>410.40000000000009</v>
      </c>
    </row>
    <row r="254" spans="1:64" ht="12.75" customHeight="1" outlineLevel="1" x14ac:dyDescent="0.2">
      <c r="A254" s="9">
        <v>132</v>
      </c>
      <c r="B254" s="10" t="s">
        <v>42</v>
      </c>
      <c r="C254" s="11">
        <v>3106</v>
      </c>
      <c r="D254" s="12">
        <v>35955</v>
      </c>
      <c r="E254" s="129">
        <v>337</v>
      </c>
      <c r="F254" s="102">
        <v>202.2</v>
      </c>
      <c r="G254" s="138">
        <f t="shared" si="227"/>
        <v>181.98</v>
      </c>
      <c r="H254" s="139">
        <f t="shared" si="228"/>
        <v>36.396000000000001</v>
      </c>
      <c r="I254" s="139">
        <f t="shared" si="229"/>
        <v>36.396000000000001</v>
      </c>
      <c r="J254" s="139">
        <f t="shared" si="230"/>
        <v>36.396000000000001</v>
      </c>
      <c r="K254" s="139">
        <f t="shared" si="231"/>
        <v>36.396000000000001</v>
      </c>
      <c r="L254" s="139">
        <f t="shared" si="232"/>
        <v>36.396000000000001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233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1" t="s">
        <v>176</v>
      </c>
      <c r="BB254" s="130" t="s">
        <v>176</v>
      </c>
      <c r="BC254" s="130" t="s">
        <v>176</v>
      </c>
      <c r="BD254" s="130" t="s">
        <v>176</v>
      </c>
      <c r="BE254" s="130" t="s">
        <v>176</v>
      </c>
      <c r="BF254" s="130" t="s">
        <v>176</v>
      </c>
      <c r="BG254" s="130" t="s">
        <v>176</v>
      </c>
      <c r="BH254" s="130" t="s">
        <v>176</v>
      </c>
      <c r="BI254" s="116">
        <f t="shared" ref="BI254:BI317" si="236">SUM(BB254:BF254)</f>
        <v>0</v>
      </c>
      <c r="BJ254" s="83">
        <f t="shared" si="234"/>
        <v>1.6666666666666666E-2</v>
      </c>
      <c r="BK254" s="100">
        <f t="shared" si="235"/>
        <v>181.98000000000002</v>
      </c>
    </row>
    <row r="255" spans="1:64" ht="12.75" customHeight="1" outlineLevel="1" x14ac:dyDescent="0.2">
      <c r="A255" s="9">
        <v>133</v>
      </c>
      <c r="B255" s="10" t="s">
        <v>43</v>
      </c>
      <c r="C255" s="11">
        <v>3106</v>
      </c>
      <c r="D255" s="12">
        <v>35955</v>
      </c>
      <c r="E255" s="129">
        <v>337</v>
      </c>
      <c r="F255" s="102">
        <v>202.2</v>
      </c>
      <c r="G255" s="138">
        <f t="shared" si="227"/>
        <v>181.98</v>
      </c>
      <c r="H255" s="139">
        <f t="shared" si="228"/>
        <v>36.396000000000001</v>
      </c>
      <c r="I255" s="139">
        <f t="shared" si="229"/>
        <v>36.396000000000001</v>
      </c>
      <c r="J255" s="139">
        <f t="shared" si="230"/>
        <v>36.396000000000001</v>
      </c>
      <c r="K255" s="139">
        <f t="shared" si="231"/>
        <v>36.396000000000001</v>
      </c>
      <c r="L255" s="139">
        <f t="shared" si="232"/>
        <v>36.396000000000001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233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1" t="s">
        <v>176</v>
      </c>
      <c r="BB255" s="130" t="s">
        <v>176</v>
      </c>
      <c r="BC255" s="130" t="s">
        <v>176</v>
      </c>
      <c r="BD255" s="130" t="s">
        <v>176</v>
      </c>
      <c r="BE255" s="130" t="s">
        <v>176</v>
      </c>
      <c r="BF255" s="130" t="s">
        <v>176</v>
      </c>
      <c r="BG255" s="130" t="s">
        <v>176</v>
      </c>
      <c r="BH255" s="130" t="s">
        <v>176</v>
      </c>
      <c r="BI255" s="116">
        <f t="shared" si="236"/>
        <v>0</v>
      </c>
      <c r="BJ255" s="83">
        <f t="shared" si="234"/>
        <v>1.6666666666666666E-2</v>
      </c>
      <c r="BK255" s="100">
        <f t="shared" si="235"/>
        <v>181.98000000000002</v>
      </c>
    </row>
    <row r="256" spans="1:64" ht="12.75" customHeight="1" outlineLevel="1" x14ac:dyDescent="0.2">
      <c r="A256" s="9">
        <v>154</v>
      </c>
      <c r="B256" s="10" t="s">
        <v>48</v>
      </c>
      <c r="C256" s="11">
        <v>49340</v>
      </c>
      <c r="D256" s="12">
        <v>36888</v>
      </c>
      <c r="E256" s="129">
        <v>449</v>
      </c>
      <c r="F256" s="102">
        <v>269.39999999999998</v>
      </c>
      <c r="G256" s="138">
        <f t="shared" si="227"/>
        <v>242.45999999999998</v>
      </c>
      <c r="H256" s="139">
        <f t="shared" si="228"/>
        <v>48.491999999999997</v>
      </c>
      <c r="I256" s="139">
        <f t="shared" si="229"/>
        <v>48.491999999999997</v>
      </c>
      <c r="J256" s="139">
        <f t="shared" si="230"/>
        <v>48.491999999999997</v>
      </c>
      <c r="K256" s="139">
        <f t="shared" si="231"/>
        <v>48.491999999999997</v>
      </c>
      <c r="L256" s="139">
        <f t="shared" si="232"/>
        <v>48.491999999999997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233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1" t="s">
        <v>176</v>
      </c>
      <c r="BB256" s="130" t="s">
        <v>176</v>
      </c>
      <c r="BC256" s="130" t="s">
        <v>176</v>
      </c>
      <c r="BD256" s="130" t="s">
        <v>176</v>
      </c>
      <c r="BE256" s="130" t="s">
        <v>176</v>
      </c>
      <c r="BF256" s="130" t="s">
        <v>176</v>
      </c>
      <c r="BG256" s="130" t="s">
        <v>176</v>
      </c>
      <c r="BH256" s="130" t="s">
        <v>176</v>
      </c>
      <c r="BI256" s="116">
        <f t="shared" si="236"/>
        <v>0</v>
      </c>
      <c r="BJ256" s="83">
        <f t="shared" si="234"/>
        <v>1.6666666666666666E-2</v>
      </c>
      <c r="BK256" s="100">
        <f t="shared" si="235"/>
        <v>242.45999999999998</v>
      </c>
    </row>
    <row r="257" spans="1:63" ht="12.75" customHeight="1" outlineLevel="1" x14ac:dyDescent="0.2">
      <c r="A257" s="9">
        <v>169</v>
      </c>
      <c r="B257" s="10" t="s">
        <v>56</v>
      </c>
      <c r="C257" s="11">
        <v>13654</v>
      </c>
      <c r="D257" s="12">
        <v>37452</v>
      </c>
      <c r="E257" s="129">
        <v>409</v>
      </c>
      <c r="F257" s="102">
        <v>245.39999999999998</v>
      </c>
      <c r="G257" s="138">
        <f t="shared" si="227"/>
        <v>220.85999999999999</v>
      </c>
      <c r="H257" s="139">
        <f t="shared" si="228"/>
        <v>44.171999999999997</v>
      </c>
      <c r="I257" s="139">
        <f t="shared" si="229"/>
        <v>44.171999999999997</v>
      </c>
      <c r="J257" s="139">
        <f t="shared" si="230"/>
        <v>44.171999999999997</v>
      </c>
      <c r="K257" s="139">
        <f t="shared" si="231"/>
        <v>44.171999999999997</v>
      </c>
      <c r="L257" s="139">
        <f t="shared" si="232"/>
        <v>44.171999999999997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233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1" t="s">
        <v>176</v>
      </c>
      <c r="BB257" s="130" t="s">
        <v>176</v>
      </c>
      <c r="BC257" s="130" t="s">
        <v>176</v>
      </c>
      <c r="BD257" s="130" t="s">
        <v>176</v>
      </c>
      <c r="BE257" s="130" t="s">
        <v>176</v>
      </c>
      <c r="BF257" s="130" t="s">
        <v>176</v>
      </c>
      <c r="BG257" s="130" t="s">
        <v>176</v>
      </c>
      <c r="BH257" s="130" t="s">
        <v>176</v>
      </c>
      <c r="BI257" s="116">
        <f t="shared" si="236"/>
        <v>0</v>
      </c>
      <c r="BJ257" s="83">
        <f t="shared" si="234"/>
        <v>1.6666666666666666E-2</v>
      </c>
      <c r="BK257" s="100">
        <f t="shared" si="235"/>
        <v>220.85999999999999</v>
      </c>
    </row>
    <row r="258" spans="1:63" ht="12.75" customHeight="1" outlineLevel="1" x14ac:dyDescent="0.2">
      <c r="A258" s="9">
        <v>170</v>
      </c>
      <c r="B258" s="10" t="s">
        <v>56</v>
      </c>
      <c r="C258" s="11">
        <v>13654</v>
      </c>
      <c r="D258" s="12">
        <v>37361</v>
      </c>
      <c r="E258" s="129">
        <v>409</v>
      </c>
      <c r="F258" s="102">
        <v>245.39999999999998</v>
      </c>
      <c r="G258" s="138">
        <f t="shared" si="227"/>
        <v>220.85999999999999</v>
      </c>
      <c r="H258" s="139">
        <f t="shared" si="228"/>
        <v>44.171999999999997</v>
      </c>
      <c r="I258" s="139">
        <f t="shared" si="229"/>
        <v>44.171999999999997</v>
      </c>
      <c r="J258" s="139">
        <f t="shared" si="230"/>
        <v>44.171999999999997</v>
      </c>
      <c r="K258" s="139">
        <f t="shared" si="231"/>
        <v>44.171999999999997</v>
      </c>
      <c r="L258" s="139">
        <f t="shared" si="232"/>
        <v>44.171999999999997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233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1" t="s">
        <v>176</v>
      </c>
      <c r="BB258" s="130" t="s">
        <v>176</v>
      </c>
      <c r="BC258" s="130" t="s">
        <v>176</v>
      </c>
      <c r="BD258" s="130" t="s">
        <v>176</v>
      </c>
      <c r="BE258" s="130" t="s">
        <v>176</v>
      </c>
      <c r="BF258" s="130" t="s">
        <v>176</v>
      </c>
      <c r="BG258" s="130" t="s">
        <v>176</v>
      </c>
      <c r="BH258" s="130" t="s">
        <v>176</v>
      </c>
      <c r="BI258" s="116">
        <f t="shared" si="236"/>
        <v>0</v>
      </c>
      <c r="BJ258" s="83">
        <f t="shared" si="234"/>
        <v>1.6666666666666666E-2</v>
      </c>
      <c r="BK258" s="100">
        <f t="shared" si="235"/>
        <v>220.85999999999999</v>
      </c>
    </row>
    <row r="259" spans="1:63" ht="12.75" customHeight="1" outlineLevel="1" x14ac:dyDescent="0.2">
      <c r="A259" s="9">
        <v>173</v>
      </c>
      <c r="B259" s="10" t="s">
        <v>58</v>
      </c>
      <c r="C259" s="11">
        <v>8109</v>
      </c>
      <c r="D259" s="12">
        <v>37921</v>
      </c>
      <c r="E259" s="129">
        <v>1298</v>
      </c>
      <c r="F259" s="102">
        <v>778.8</v>
      </c>
      <c r="G259" s="138">
        <f t="shared" si="227"/>
        <v>700.92</v>
      </c>
      <c r="H259" s="139">
        <f t="shared" si="228"/>
        <v>140.184</v>
      </c>
      <c r="I259" s="139">
        <f t="shared" si="229"/>
        <v>140.184</v>
      </c>
      <c r="J259" s="139">
        <f t="shared" si="230"/>
        <v>140.184</v>
      </c>
      <c r="K259" s="139">
        <f t="shared" si="231"/>
        <v>140.184</v>
      </c>
      <c r="L259" s="139">
        <f t="shared" si="232"/>
        <v>140.184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233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1" t="s">
        <v>176</v>
      </c>
      <c r="BB259" s="130" t="s">
        <v>176</v>
      </c>
      <c r="BC259" s="130" t="s">
        <v>176</v>
      </c>
      <c r="BD259" s="130" t="s">
        <v>176</v>
      </c>
      <c r="BE259" s="130" t="s">
        <v>176</v>
      </c>
      <c r="BF259" s="130" t="s">
        <v>176</v>
      </c>
      <c r="BG259" s="130" t="s">
        <v>176</v>
      </c>
      <c r="BH259" s="130" t="s">
        <v>176</v>
      </c>
      <c r="BI259" s="116">
        <f t="shared" si="236"/>
        <v>0</v>
      </c>
      <c r="BJ259" s="83">
        <f t="shared" si="234"/>
        <v>1.6666666666666666E-2</v>
      </c>
      <c r="BK259" s="100">
        <f t="shared" si="235"/>
        <v>700.92</v>
      </c>
    </row>
    <row r="260" spans="1:63" ht="12.75" customHeight="1" outlineLevel="1" x14ac:dyDescent="0.2">
      <c r="A260" s="9">
        <v>183</v>
      </c>
      <c r="B260" s="10" t="s">
        <v>64</v>
      </c>
      <c r="C260" s="11">
        <v>975</v>
      </c>
      <c r="D260" s="12">
        <v>38911</v>
      </c>
      <c r="E260" s="129">
        <v>1380</v>
      </c>
      <c r="F260" s="102">
        <v>897</v>
      </c>
      <c r="G260" s="138">
        <f t="shared" si="227"/>
        <v>807.30000000000007</v>
      </c>
      <c r="H260" s="139">
        <f t="shared" si="228"/>
        <v>161.46000000000004</v>
      </c>
      <c r="I260" s="139">
        <f t="shared" si="229"/>
        <v>161.46000000000004</v>
      </c>
      <c r="J260" s="139">
        <f t="shared" si="230"/>
        <v>161.46000000000004</v>
      </c>
      <c r="K260" s="139">
        <f t="shared" si="231"/>
        <v>161.46000000000004</v>
      </c>
      <c r="L260" s="139">
        <f t="shared" si="232"/>
        <v>161.46000000000004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233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1" t="s">
        <v>176</v>
      </c>
      <c r="BB260" s="130" t="s">
        <v>176</v>
      </c>
      <c r="BC260" s="130" t="s">
        <v>176</v>
      </c>
      <c r="BD260" s="130" t="s">
        <v>176</v>
      </c>
      <c r="BE260" s="130" t="s">
        <v>176</v>
      </c>
      <c r="BF260" s="130" t="s">
        <v>176</v>
      </c>
      <c r="BG260" s="130" t="s">
        <v>176</v>
      </c>
      <c r="BH260" s="130" t="s">
        <v>176</v>
      </c>
      <c r="BI260" s="116">
        <f t="shared" si="236"/>
        <v>0</v>
      </c>
      <c r="BJ260" s="83">
        <f t="shared" si="234"/>
        <v>1.6666666666666666E-2</v>
      </c>
      <c r="BK260" s="100">
        <f t="shared" si="235"/>
        <v>807.30000000000018</v>
      </c>
    </row>
    <row r="261" spans="1:63" ht="12.75" customHeight="1" outlineLevel="1" x14ac:dyDescent="0.2">
      <c r="A261" s="9">
        <v>184</v>
      </c>
      <c r="B261" s="10" t="s">
        <v>65</v>
      </c>
      <c r="C261" s="11">
        <v>1342</v>
      </c>
      <c r="D261" s="12">
        <v>38911</v>
      </c>
      <c r="E261" s="129">
        <v>544</v>
      </c>
      <c r="F261" s="102">
        <v>272</v>
      </c>
      <c r="G261" s="138">
        <f t="shared" si="227"/>
        <v>244.8</v>
      </c>
      <c r="H261" s="139">
        <f t="shared" si="228"/>
        <v>48.960000000000008</v>
      </c>
      <c r="I261" s="139">
        <f t="shared" si="229"/>
        <v>48.960000000000008</v>
      </c>
      <c r="J261" s="139">
        <f t="shared" si="230"/>
        <v>48.960000000000008</v>
      </c>
      <c r="K261" s="139">
        <f t="shared" si="231"/>
        <v>48.960000000000008</v>
      </c>
      <c r="L261" s="139">
        <f t="shared" si="232"/>
        <v>48.960000000000008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233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1" t="s">
        <v>176</v>
      </c>
      <c r="BB261" s="130" t="s">
        <v>176</v>
      </c>
      <c r="BC261" s="130" t="s">
        <v>176</v>
      </c>
      <c r="BD261" s="130" t="s">
        <v>176</v>
      </c>
      <c r="BE261" s="130" t="s">
        <v>176</v>
      </c>
      <c r="BF261" s="130" t="s">
        <v>176</v>
      </c>
      <c r="BG261" s="130" t="s">
        <v>176</v>
      </c>
      <c r="BH261" s="130" t="s">
        <v>176</v>
      </c>
      <c r="BI261" s="116">
        <f t="shared" si="236"/>
        <v>0</v>
      </c>
      <c r="BJ261" s="83">
        <f t="shared" si="234"/>
        <v>1.6666666666666666E-2</v>
      </c>
      <c r="BK261" s="100">
        <f t="shared" si="235"/>
        <v>244.80000000000004</v>
      </c>
    </row>
    <row r="262" spans="1:63" ht="12.75" customHeight="1" outlineLevel="1" x14ac:dyDescent="0.2">
      <c r="A262" s="9">
        <v>186</v>
      </c>
      <c r="B262" s="10" t="s">
        <v>65</v>
      </c>
      <c r="C262" s="11">
        <v>1342</v>
      </c>
      <c r="D262" s="12">
        <v>38911</v>
      </c>
      <c r="E262" s="129">
        <v>544</v>
      </c>
      <c r="F262" s="102">
        <v>272</v>
      </c>
      <c r="G262" s="138">
        <f t="shared" si="227"/>
        <v>244.8</v>
      </c>
      <c r="H262" s="139">
        <f t="shared" si="228"/>
        <v>48.960000000000008</v>
      </c>
      <c r="I262" s="139">
        <f t="shared" si="229"/>
        <v>48.960000000000008</v>
      </c>
      <c r="J262" s="139">
        <f t="shared" si="230"/>
        <v>48.960000000000008</v>
      </c>
      <c r="K262" s="139">
        <f t="shared" si="231"/>
        <v>48.960000000000008</v>
      </c>
      <c r="L262" s="139">
        <f t="shared" si="232"/>
        <v>48.960000000000008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233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1" t="s">
        <v>176</v>
      </c>
      <c r="BB262" s="130" t="s">
        <v>176</v>
      </c>
      <c r="BC262" s="130" t="s">
        <v>176</v>
      </c>
      <c r="BD262" s="130" t="s">
        <v>176</v>
      </c>
      <c r="BE262" s="130" t="s">
        <v>176</v>
      </c>
      <c r="BF262" s="130" t="s">
        <v>176</v>
      </c>
      <c r="BG262" s="130" t="s">
        <v>176</v>
      </c>
      <c r="BH262" s="130" t="s">
        <v>176</v>
      </c>
      <c r="BI262" s="116">
        <f t="shared" si="236"/>
        <v>0</v>
      </c>
      <c r="BJ262" s="83">
        <f t="shared" si="234"/>
        <v>1.6666666666666666E-2</v>
      </c>
      <c r="BK262" s="100">
        <f t="shared" si="235"/>
        <v>244.80000000000004</v>
      </c>
    </row>
    <row r="263" spans="1:63" ht="12.75" customHeight="1" outlineLevel="1" x14ac:dyDescent="0.2">
      <c r="A263" s="9">
        <v>187</v>
      </c>
      <c r="B263" s="10" t="s">
        <v>65</v>
      </c>
      <c r="C263" s="11">
        <v>1342</v>
      </c>
      <c r="D263" s="12">
        <v>38911</v>
      </c>
      <c r="E263" s="129">
        <v>544</v>
      </c>
      <c r="F263" s="102">
        <v>272</v>
      </c>
      <c r="G263" s="138">
        <f t="shared" si="227"/>
        <v>244.8</v>
      </c>
      <c r="H263" s="139">
        <f t="shared" si="228"/>
        <v>48.960000000000008</v>
      </c>
      <c r="I263" s="139">
        <f t="shared" si="229"/>
        <v>48.960000000000008</v>
      </c>
      <c r="J263" s="139">
        <f t="shared" si="230"/>
        <v>48.960000000000008</v>
      </c>
      <c r="K263" s="139">
        <f t="shared" si="231"/>
        <v>48.960000000000008</v>
      </c>
      <c r="L263" s="139">
        <f t="shared" si="232"/>
        <v>48.960000000000008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233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1" t="s">
        <v>176</v>
      </c>
      <c r="BB263" s="130" t="s">
        <v>176</v>
      </c>
      <c r="BC263" s="130" t="s">
        <v>176</v>
      </c>
      <c r="BD263" s="130" t="s">
        <v>176</v>
      </c>
      <c r="BE263" s="130" t="s">
        <v>176</v>
      </c>
      <c r="BF263" s="130" t="s">
        <v>176</v>
      </c>
      <c r="BG263" s="130" t="s">
        <v>176</v>
      </c>
      <c r="BH263" s="130" t="s">
        <v>176</v>
      </c>
      <c r="BI263" s="116">
        <f t="shared" si="236"/>
        <v>0</v>
      </c>
      <c r="BJ263" s="83">
        <f t="shared" si="234"/>
        <v>1.6666666666666666E-2</v>
      </c>
      <c r="BK263" s="100">
        <f t="shared" si="235"/>
        <v>244.80000000000004</v>
      </c>
    </row>
    <row r="264" spans="1:63" ht="12.75" customHeight="1" outlineLevel="1" x14ac:dyDescent="0.2">
      <c r="A264" s="9">
        <v>191</v>
      </c>
      <c r="B264" s="10" t="s">
        <v>65</v>
      </c>
      <c r="C264" s="11">
        <v>1342</v>
      </c>
      <c r="D264" s="12">
        <v>38911</v>
      </c>
      <c r="E264" s="129">
        <v>544</v>
      </c>
      <c r="F264" s="102">
        <v>272</v>
      </c>
      <c r="G264" s="138">
        <f t="shared" si="227"/>
        <v>244.8</v>
      </c>
      <c r="H264" s="139">
        <f t="shared" si="228"/>
        <v>48.960000000000008</v>
      </c>
      <c r="I264" s="139">
        <f t="shared" si="229"/>
        <v>48.960000000000008</v>
      </c>
      <c r="J264" s="139">
        <f t="shared" si="230"/>
        <v>48.960000000000008</v>
      </c>
      <c r="K264" s="139">
        <f t="shared" si="231"/>
        <v>48.960000000000008</v>
      </c>
      <c r="L264" s="139">
        <f t="shared" si="232"/>
        <v>48.960000000000008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233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1" t="s">
        <v>176</v>
      </c>
      <c r="BB264" s="130" t="s">
        <v>176</v>
      </c>
      <c r="BC264" s="130" t="s">
        <v>176</v>
      </c>
      <c r="BD264" s="130" t="s">
        <v>176</v>
      </c>
      <c r="BE264" s="130" t="s">
        <v>176</v>
      </c>
      <c r="BF264" s="130" t="s">
        <v>176</v>
      </c>
      <c r="BG264" s="130" t="s">
        <v>176</v>
      </c>
      <c r="BH264" s="130" t="s">
        <v>176</v>
      </c>
      <c r="BI264" s="116">
        <f t="shared" si="236"/>
        <v>0</v>
      </c>
      <c r="BJ264" s="83">
        <f t="shared" si="234"/>
        <v>1.6666666666666666E-2</v>
      </c>
      <c r="BK264" s="100">
        <f t="shared" si="235"/>
        <v>244.80000000000004</v>
      </c>
    </row>
    <row r="265" spans="1:63" ht="12.75" customHeight="1" outlineLevel="1" x14ac:dyDescent="0.2">
      <c r="A265" s="9">
        <v>217</v>
      </c>
      <c r="B265" s="10" t="s">
        <v>75</v>
      </c>
      <c r="C265" s="11">
        <v>74157</v>
      </c>
      <c r="D265" s="12">
        <v>38926</v>
      </c>
      <c r="E265" s="129">
        <v>705.49</v>
      </c>
      <c r="F265" s="102">
        <v>423.29399999999998</v>
      </c>
      <c r="G265" s="138">
        <f t="shared" si="227"/>
        <v>380.96460000000002</v>
      </c>
      <c r="H265" s="139">
        <f t="shared" si="228"/>
        <v>76.192920000000001</v>
      </c>
      <c r="I265" s="139">
        <f t="shared" si="229"/>
        <v>76.192920000000001</v>
      </c>
      <c r="J265" s="139">
        <f t="shared" si="230"/>
        <v>76.192920000000001</v>
      </c>
      <c r="K265" s="139">
        <f t="shared" si="231"/>
        <v>76.192920000000001</v>
      </c>
      <c r="L265" s="139">
        <f t="shared" si="232"/>
        <v>76.192920000000001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233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1" t="s">
        <v>176</v>
      </c>
      <c r="BB265" s="130" t="s">
        <v>176</v>
      </c>
      <c r="BC265" s="130" t="s">
        <v>176</v>
      </c>
      <c r="BD265" s="130" t="s">
        <v>176</v>
      </c>
      <c r="BE265" s="130" t="s">
        <v>176</v>
      </c>
      <c r="BF265" s="130" t="s">
        <v>176</v>
      </c>
      <c r="BG265" s="130" t="s">
        <v>176</v>
      </c>
      <c r="BH265" s="130" t="s">
        <v>176</v>
      </c>
      <c r="BI265" s="116">
        <f t="shared" si="236"/>
        <v>0</v>
      </c>
      <c r="BJ265" s="83">
        <f t="shared" si="234"/>
        <v>1.6666666666666666E-2</v>
      </c>
      <c r="BK265" s="100">
        <f t="shared" si="235"/>
        <v>380.96460000000002</v>
      </c>
    </row>
    <row r="266" spans="1:63" ht="12.75" customHeight="1" outlineLevel="1" x14ac:dyDescent="0.2">
      <c r="A266" s="9">
        <v>228</v>
      </c>
      <c r="B266" s="10" t="s">
        <v>80</v>
      </c>
      <c r="C266" s="11">
        <v>4</v>
      </c>
      <c r="D266" s="12">
        <v>39616</v>
      </c>
      <c r="E266" s="129">
        <v>1800</v>
      </c>
      <c r="F266" s="102">
        <v>1080</v>
      </c>
      <c r="G266" s="138">
        <f t="shared" si="227"/>
        <v>972</v>
      </c>
      <c r="H266" s="139">
        <f t="shared" si="228"/>
        <v>194.4</v>
      </c>
      <c r="I266" s="139">
        <f t="shared" si="229"/>
        <v>194.4</v>
      </c>
      <c r="J266" s="139">
        <f t="shared" si="230"/>
        <v>194.4</v>
      </c>
      <c r="K266" s="139">
        <f t="shared" si="231"/>
        <v>194.4</v>
      </c>
      <c r="L266" s="139">
        <f t="shared" si="232"/>
        <v>194.4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233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1" t="s">
        <v>176</v>
      </c>
      <c r="BB266" s="130" t="s">
        <v>176</v>
      </c>
      <c r="BC266" s="130" t="s">
        <v>176</v>
      </c>
      <c r="BD266" s="130" t="s">
        <v>176</v>
      </c>
      <c r="BE266" s="130" t="s">
        <v>176</v>
      </c>
      <c r="BF266" s="130" t="s">
        <v>176</v>
      </c>
      <c r="BG266" s="130" t="s">
        <v>176</v>
      </c>
      <c r="BH266" s="130" t="s">
        <v>176</v>
      </c>
      <c r="BI266" s="116">
        <f t="shared" si="236"/>
        <v>0</v>
      </c>
      <c r="BJ266" s="83">
        <f t="shared" si="234"/>
        <v>1.6666666666666666E-2</v>
      </c>
      <c r="BK266" s="100">
        <f t="shared" si="235"/>
        <v>972</v>
      </c>
    </row>
    <row r="267" spans="1:63" ht="12.75" customHeight="1" outlineLevel="1" x14ac:dyDescent="0.2">
      <c r="A267" s="9">
        <v>229</v>
      </c>
      <c r="B267" s="10" t="s">
        <v>75</v>
      </c>
      <c r="C267" s="11">
        <v>74157</v>
      </c>
      <c r="D267" s="12">
        <v>38926</v>
      </c>
      <c r="E267" s="129">
        <v>705.49</v>
      </c>
      <c r="F267" s="102">
        <v>423.29399999999998</v>
      </c>
      <c r="G267" s="138">
        <f t="shared" si="227"/>
        <v>380.96460000000002</v>
      </c>
      <c r="H267" s="139">
        <f t="shared" si="228"/>
        <v>76.192920000000001</v>
      </c>
      <c r="I267" s="139">
        <f t="shared" si="229"/>
        <v>76.192920000000001</v>
      </c>
      <c r="J267" s="139">
        <f t="shared" si="230"/>
        <v>76.192920000000001</v>
      </c>
      <c r="K267" s="139">
        <f t="shared" si="231"/>
        <v>76.192920000000001</v>
      </c>
      <c r="L267" s="139">
        <f t="shared" si="232"/>
        <v>76.192920000000001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233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1" t="s">
        <v>176</v>
      </c>
      <c r="BB267" s="130" t="s">
        <v>176</v>
      </c>
      <c r="BC267" s="130" t="s">
        <v>176</v>
      </c>
      <c r="BD267" s="130" t="s">
        <v>176</v>
      </c>
      <c r="BE267" s="130" t="s">
        <v>176</v>
      </c>
      <c r="BF267" s="130" t="s">
        <v>176</v>
      </c>
      <c r="BG267" s="130" t="s">
        <v>176</v>
      </c>
      <c r="BH267" s="130" t="s">
        <v>176</v>
      </c>
      <c r="BI267" s="116">
        <f t="shared" si="236"/>
        <v>0</v>
      </c>
      <c r="BJ267" s="83">
        <f t="shared" si="234"/>
        <v>1.6666666666666666E-2</v>
      </c>
      <c r="BK267" s="100">
        <f t="shared" si="235"/>
        <v>380.96460000000002</v>
      </c>
    </row>
    <row r="268" spans="1:63" ht="12" customHeight="1" outlineLevel="1" x14ac:dyDescent="0.2">
      <c r="A268" s="9">
        <v>230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227"/>
        <v>972</v>
      </c>
      <c r="H268" s="139">
        <f t="shared" si="228"/>
        <v>194.4</v>
      </c>
      <c r="I268" s="139">
        <f t="shared" si="229"/>
        <v>194.4</v>
      </c>
      <c r="J268" s="139">
        <f t="shared" si="230"/>
        <v>194.4</v>
      </c>
      <c r="K268" s="139">
        <f t="shared" si="231"/>
        <v>194.4</v>
      </c>
      <c r="L268" s="139">
        <f t="shared" si="232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233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1" t="s">
        <v>176</v>
      </c>
      <c r="BB268" s="130" t="s">
        <v>176</v>
      </c>
      <c r="BC268" s="130" t="s">
        <v>176</v>
      </c>
      <c r="BD268" s="130" t="s">
        <v>176</v>
      </c>
      <c r="BE268" s="130" t="s">
        <v>176</v>
      </c>
      <c r="BF268" s="130" t="s">
        <v>176</v>
      </c>
      <c r="BG268" s="130" t="s">
        <v>176</v>
      </c>
      <c r="BH268" s="130" t="s">
        <v>176</v>
      </c>
      <c r="BI268" s="116">
        <f t="shared" si="236"/>
        <v>0</v>
      </c>
      <c r="BJ268" s="83">
        <f t="shared" si="234"/>
        <v>1.6666666666666666E-2</v>
      </c>
      <c r="BK268" s="100">
        <f t="shared" si="235"/>
        <v>972</v>
      </c>
    </row>
    <row r="269" spans="1:63" ht="12.75" customHeight="1" outlineLevel="1" x14ac:dyDescent="0.2">
      <c r="A269" s="9">
        <v>231</v>
      </c>
      <c r="B269" s="10" t="s">
        <v>75</v>
      </c>
      <c r="C269" s="11">
        <v>74157</v>
      </c>
      <c r="D269" s="12">
        <v>38926</v>
      </c>
      <c r="E269" s="129">
        <v>705.49</v>
      </c>
      <c r="F269" s="102">
        <v>423.29399999999998</v>
      </c>
      <c r="G269" s="138">
        <f t="shared" si="227"/>
        <v>380.96460000000002</v>
      </c>
      <c r="H269" s="139">
        <f t="shared" si="228"/>
        <v>76.192920000000001</v>
      </c>
      <c r="I269" s="139">
        <f t="shared" si="229"/>
        <v>76.192920000000001</v>
      </c>
      <c r="J269" s="139">
        <f t="shared" si="230"/>
        <v>76.192920000000001</v>
      </c>
      <c r="K269" s="139">
        <f t="shared" si="231"/>
        <v>76.192920000000001</v>
      </c>
      <c r="L269" s="139">
        <f t="shared" si="232"/>
        <v>76.192920000000001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233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1" t="s">
        <v>176</v>
      </c>
      <c r="BB269" s="130" t="s">
        <v>176</v>
      </c>
      <c r="BC269" s="130" t="s">
        <v>176</v>
      </c>
      <c r="BD269" s="130" t="s">
        <v>176</v>
      </c>
      <c r="BE269" s="130" t="s">
        <v>176</v>
      </c>
      <c r="BF269" s="130" t="s">
        <v>176</v>
      </c>
      <c r="BG269" s="130" t="s">
        <v>176</v>
      </c>
      <c r="BH269" s="130" t="s">
        <v>176</v>
      </c>
      <c r="BI269" s="116">
        <f t="shared" si="236"/>
        <v>0</v>
      </c>
      <c r="BJ269" s="83">
        <f t="shared" si="234"/>
        <v>1.6666666666666666E-2</v>
      </c>
      <c r="BK269" s="100">
        <f t="shared" si="235"/>
        <v>380.96460000000002</v>
      </c>
    </row>
    <row r="270" spans="1:63" ht="12.75" customHeight="1" outlineLevel="1" x14ac:dyDescent="0.2">
      <c r="A270" s="9">
        <v>232</v>
      </c>
      <c r="B270" s="10" t="s">
        <v>80</v>
      </c>
      <c r="C270" s="11">
        <v>4</v>
      </c>
      <c r="D270" s="12">
        <v>39616</v>
      </c>
      <c r="E270" s="129">
        <v>1800</v>
      </c>
      <c r="F270" s="102">
        <v>1080</v>
      </c>
      <c r="G270" s="138">
        <f t="shared" si="227"/>
        <v>972</v>
      </c>
      <c r="H270" s="139">
        <f t="shared" si="228"/>
        <v>194.4</v>
      </c>
      <c r="I270" s="139">
        <f t="shared" si="229"/>
        <v>194.4</v>
      </c>
      <c r="J270" s="139">
        <f t="shared" si="230"/>
        <v>194.4</v>
      </c>
      <c r="K270" s="139">
        <f t="shared" si="231"/>
        <v>194.4</v>
      </c>
      <c r="L270" s="139">
        <f t="shared" si="232"/>
        <v>194.4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233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1" t="s">
        <v>176</v>
      </c>
      <c r="BB270" s="130" t="s">
        <v>176</v>
      </c>
      <c r="BC270" s="130" t="s">
        <v>176</v>
      </c>
      <c r="BD270" s="130" t="s">
        <v>176</v>
      </c>
      <c r="BE270" s="130" t="s">
        <v>176</v>
      </c>
      <c r="BF270" s="130" t="s">
        <v>176</v>
      </c>
      <c r="BG270" s="130" t="s">
        <v>176</v>
      </c>
      <c r="BH270" s="130" t="s">
        <v>176</v>
      </c>
      <c r="BI270" s="116">
        <f t="shared" si="236"/>
        <v>0</v>
      </c>
      <c r="BJ270" s="83">
        <f t="shared" si="234"/>
        <v>1.6666666666666666E-2</v>
      </c>
      <c r="BK270" s="100">
        <f t="shared" si="235"/>
        <v>972</v>
      </c>
    </row>
    <row r="271" spans="1:63" ht="12.75" customHeight="1" outlineLevel="1" x14ac:dyDescent="0.2">
      <c r="A271" s="9">
        <v>235</v>
      </c>
      <c r="B271" s="10" t="s">
        <v>80</v>
      </c>
      <c r="C271" s="11">
        <v>4</v>
      </c>
      <c r="D271" s="12">
        <v>39616</v>
      </c>
      <c r="E271" s="129">
        <v>1800</v>
      </c>
      <c r="F271" s="102">
        <v>1080</v>
      </c>
      <c r="G271" s="138">
        <f t="shared" si="227"/>
        <v>972</v>
      </c>
      <c r="H271" s="139">
        <f t="shared" si="228"/>
        <v>194.4</v>
      </c>
      <c r="I271" s="139">
        <f t="shared" si="229"/>
        <v>194.4</v>
      </c>
      <c r="J271" s="139">
        <f t="shared" si="230"/>
        <v>194.4</v>
      </c>
      <c r="K271" s="139">
        <f t="shared" si="231"/>
        <v>194.4</v>
      </c>
      <c r="L271" s="139">
        <f t="shared" si="232"/>
        <v>194.4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233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1" t="s">
        <v>176</v>
      </c>
      <c r="BB271" s="130" t="s">
        <v>176</v>
      </c>
      <c r="BC271" s="130" t="s">
        <v>176</v>
      </c>
      <c r="BD271" s="130" t="s">
        <v>176</v>
      </c>
      <c r="BE271" s="130" t="s">
        <v>176</v>
      </c>
      <c r="BF271" s="130" t="s">
        <v>176</v>
      </c>
      <c r="BG271" s="130" t="s">
        <v>176</v>
      </c>
      <c r="BH271" s="130" t="s">
        <v>176</v>
      </c>
      <c r="BI271" s="116">
        <f t="shared" si="236"/>
        <v>0</v>
      </c>
      <c r="BJ271" s="83">
        <f t="shared" si="234"/>
        <v>1.6666666666666666E-2</v>
      </c>
      <c r="BK271" s="100">
        <f t="shared" si="235"/>
        <v>972</v>
      </c>
    </row>
    <row r="272" spans="1:63" ht="12.75" customHeight="1" outlineLevel="1" x14ac:dyDescent="0.2">
      <c r="A272" s="9">
        <v>236</v>
      </c>
      <c r="B272" s="10" t="s">
        <v>80</v>
      </c>
      <c r="C272" s="11">
        <v>4</v>
      </c>
      <c r="D272" s="12">
        <v>39616</v>
      </c>
      <c r="E272" s="129">
        <v>1800</v>
      </c>
      <c r="F272" s="102">
        <v>1080</v>
      </c>
      <c r="G272" s="138">
        <f t="shared" si="227"/>
        <v>972</v>
      </c>
      <c r="H272" s="139">
        <f t="shared" si="228"/>
        <v>194.4</v>
      </c>
      <c r="I272" s="139">
        <f t="shared" si="229"/>
        <v>194.4</v>
      </c>
      <c r="J272" s="139">
        <f t="shared" si="230"/>
        <v>194.4</v>
      </c>
      <c r="K272" s="139">
        <f t="shared" si="231"/>
        <v>194.4</v>
      </c>
      <c r="L272" s="139">
        <f t="shared" si="232"/>
        <v>194.4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233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1" t="s">
        <v>176</v>
      </c>
      <c r="BB272" s="130" t="s">
        <v>176</v>
      </c>
      <c r="BC272" s="130" t="s">
        <v>176</v>
      </c>
      <c r="BD272" s="130" t="s">
        <v>176</v>
      </c>
      <c r="BE272" s="130" t="s">
        <v>176</v>
      </c>
      <c r="BF272" s="130" t="s">
        <v>176</v>
      </c>
      <c r="BG272" s="130" t="s">
        <v>176</v>
      </c>
      <c r="BH272" s="130" t="s">
        <v>176</v>
      </c>
      <c r="BI272" s="116">
        <f t="shared" si="236"/>
        <v>0</v>
      </c>
      <c r="BJ272" s="83">
        <f t="shared" si="234"/>
        <v>1.6666666666666666E-2</v>
      </c>
      <c r="BK272" s="100">
        <f t="shared" si="235"/>
        <v>972</v>
      </c>
    </row>
    <row r="273" spans="1:63" ht="12.75" customHeight="1" outlineLevel="1" x14ac:dyDescent="0.2">
      <c r="A273" s="9">
        <v>257</v>
      </c>
      <c r="B273" s="10" t="s">
        <v>92</v>
      </c>
      <c r="C273" s="11">
        <v>29</v>
      </c>
      <c r="D273" s="12">
        <v>39800</v>
      </c>
      <c r="E273" s="129">
        <v>679</v>
      </c>
      <c r="F273" s="102">
        <v>407.4</v>
      </c>
      <c r="G273" s="138">
        <f t="shared" si="227"/>
        <v>366.65999999999997</v>
      </c>
      <c r="H273" s="139">
        <f t="shared" si="228"/>
        <v>73.331999999999994</v>
      </c>
      <c r="I273" s="139">
        <f t="shared" si="229"/>
        <v>73.331999999999994</v>
      </c>
      <c r="J273" s="139">
        <f t="shared" si="230"/>
        <v>73.331999999999994</v>
      </c>
      <c r="K273" s="139">
        <f t="shared" si="231"/>
        <v>73.331999999999994</v>
      </c>
      <c r="L273" s="139">
        <f t="shared" si="232"/>
        <v>73.331999999999994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233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1" t="s">
        <v>176</v>
      </c>
      <c r="BB273" s="130" t="s">
        <v>176</v>
      </c>
      <c r="BC273" s="130" t="s">
        <v>176</v>
      </c>
      <c r="BD273" s="130" t="s">
        <v>176</v>
      </c>
      <c r="BE273" s="130" t="s">
        <v>176</v>
      </c>
      <c r="BF273" s="130" t="s">
        <v>176</v>
      </c>
      <c r="BG273" s="130" t="s">
        <v>176</v>
      </c>
      <c r="BH273" s="130" t="s">
        <v>176</v>
      </c>
      <c r="BI273" s="116">
        <f t="shared" si="236"/>
        <v>0</v>
      </c>
      <c r="BJ273" s="83">
        <f t="shared" si="234"/>
        <v>1.6666666666666666E-2</v>
      </c>
      <c r="BK273" s="100">
        <f t="shared" si="235"/>
        <v>366.65999999999997</v>
      </c>
    </row>
    <row r="274" spans="1:63" ht="12.75" customHeight="1" outlineLevel="1" x14ac:dyDescent="0.2">
      <c r="A274" s="9">
        <v>287</v>
      </c>
      <c r="B274" s="10" t="s">
        <v>104</v>
      </c>
      <c r="C274" s="11">
        <v>6</v>
      </c>
      <c r="D274" s="12">
        <v>39987</v>
      </c>
      <c r="E274" s="129">
        <v>932</v>
      </c>
      <c r="F274" s="102">
        <v>559.19999999999993</v>
      </c>
      <c r="G274" s="138">
        <f t="shared" si="227"/>
        <v>503.28</v>
      </c>
      <c r="H274" s="139">
        <f t="shared" si="228"/>
        <v>100.65600000000001</v>
      </c>
      <c r="I274" s="139">
        <f t="shared" si="229"/>
        <v>100.65600000000001</v>
      </c>
      <c r="J274" s="139">
        <f t="shared" si="230"/>
        <v>100.65600000000001</v>
      </c>
      <c r="K274" s="139">
        <f t="shared" si="231"/>
        <v>100.65600000000001</v>
      </c>
      <c r="L274" s="139">
        <f t="shared" si="232"/>
        <v>100.65600000000001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233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1" t="s">
        <v>176</v>
      </c>
      <c r="BB274" s="130" t="s">
        <v>176</v>
      </c>
      <c r="BC274" s="130" t="s">
        <v>176</v>
      </c>
      <c r="BD274" s="130" t="s">
        <v>176</v>
      </c>
      <c r="BE274" s="130" t="s">
        <v>176</v>
      </c>
      <c r="BF274" s="130" t="s">
        <v>176</v>
      </c>
      <c r="BG274" s="130" t="s">
        <v>176</v>
      </c>
      <c r="BH274" s="130" t="s">
        <v>176</v>
      </c>
      <c r="BI274" s="116">
        <f t="shared" si="236"/>
        <v>0</v>
      </c>
      <c r="BJ274" s="83">
        <f t="shared" si="234"/>
        <v>1.6666666666666666E-2</v>
      </c>
      <c r="BK274" s="100">
        <f t="shared" si="235"/>
        <v>503.28000000000003</v>
      </c>
    </row>
    <row r="275" spans="1:63" ht="12.75" customHeight="1" outlineLevel="1" x14ac:dyDescent="0.2">
      <c r="A275" s="9">
        <v>288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227"/>
        <v>149.63400000000001</v>
      </c>
      <c r="H275" s="139">
        <f t="shared" si="228"/>
        <v>29.926800000000004</v>
      </c>
      <c r="I275" s="139">
        <f t="shared" si="229"/>
        <v>29.926800000000004</v>
      </c>
      <c r="J275" s="139">
        <f t="shared" si="230"/>
        <v>29.926800000000004</v>
      </c>
      <c r="K275" s="139">
        <f t="shared" si="231"/>
        <v>29.926800000000004</v>
      </c>
      <c r="L275" s="139">
        <f t="shared" si="232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233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1" t="s">
        <v>176</v>
      </c>
      <c r="BB275" s="130" t="s">
        <v>176</v>
      </c>
      <c r="BC275" s="130" t="s">
        <v>176</v>
      </c>
      <c r="BD275" s="130" t="s">
        <v>176</v>
      </c>
      <c r="BE275" s="130" t="s">
        <v>176</v>
      </c>
      <c r="BF275" s="130" t="s">
        <v>176</v>
      </c>
      <c r="BG275" s="130" t="s">
        <v>176</v>
      </c>
      <c r="BH275" s="130" t="s">
        <v>176</v>
      </c>
      <c r="BI275" s="116">
        <f t="shared" si="236"/>
        <v>0</v>
      </c>
      <c r="BJ275" s="83">
        <f t="shared" si="234"/>
        <v>1.6666666666666666E-2</v>
      </c>
      <c r="BK275" s="100">
        <f t="shared" si="235"/>
        <v>149.63400000000001</v>
      </c>
    </row>
    <row r="276" spans="1:63" ht="12.75" customHeight="1" outlineLevel="1" x14ac:dyDescent="0.2">
      <c r="A276" s="9">
        <v>290</v>
      </c>
      <c r="B276" s="10" t="s">
        <v>105</v>
      </c>
      <c r="C276" s="11">
        <v>6</v>
      </c>
      <c r="D276" s="12">
        <v>39987</v>
      </c>
      <c r="E276" s="129">
        <v>277.10000000000002</v>
      </c>
      <c r="F276" s="102">
        <v>166.26000000000002</v>
      </c>
      <c r="G276" s="138">
        <f t="shared" si="227"/>
        <v>149.63400000000001</v>
      </c>
      <c r="H276" s="139">
        <f t="shared" si="228"/>
        <v>29.926800000000004</v>
      </c>
      <c r="I276" s="139">
        <f t="shared" si="229"/>
        <v>29.926800000000004</v>
      </c>
      <c r="J276" s="139">
        <f t="shared" si="230"/>
        <v>29.926800000000004</v>
      </c>
      <c r="K276" s="139">
        <f t="shared" si="231"/>
        <v>29.926800000000004</v>
      </c>
      <c r="L276" s="139">
        <f t="shared" si="232"/>
        <v>29.926800000000004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233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1" t="s">
        <v>176</v>
      </c>
      <c r="BB276" s="130" t="s">
        <v>176</v>
      </c>
      <c r="BC276" s="130" t="s">
        <v>176</v>
      </c>
      <c r="BD276" s="130" t="s">
        <v>176</v>
      </c>
      <c r="BE276" s="130" t="s">
        <v>176</v>
      </c>
      <c r="BF276" s="130" t="s">
        <v>176</v>
      </c>
      <c r="BG276" s="130" t="s">
        <v>176</v>
      </c>
      <c r="BH276" s="130" t="s">
        <v>176</v>
      </c>
      <c r="BI276" s="116">
        <f t="shared" si="236"/>
        <v>0</v>
      </c>
      <c r="BJ276" s="83">
        <f t="shared" si="234"/>
        <v>1.6666666666666666E-2</v>
      </c>
      <c r="BK276" s="100">
        <f t="shared" si="235"/>
        <v>149.63400000000001</v>
      </c>
    </row>
    <row r="277" spans="1:63" ht="12.75" customHeight="1" outlineLevel="1" x14ac:dyDescent="0.2">
      <c r="A277" s="9">
        <v>291</v>
      </c>
      <c r="B277" s="10" t="s">
        <v>105</v>
      </c>
      <c r="C277" s="11">
        <v>6</v>
      </c>
      <c r="D277" s="12">
        <v>39987</v>
      </c>
      <c r="E277" s="129">
        <v>277.10000000000002</v>
      </c>
      <c r="F277" s="102">
        <v>166.26000000000002</v>
      </c>
      <c r="G277" s="138">
        <f t="shared" si="227"/>
        <v>149.63400000000001</v>
      </c>
      <c r="H277" s="139">
        <f t="shared" si="228"/>
        <v>29.926800000000004</v>
      </c>
      <c r="I277" s="139">
        <f t="shared" si="229"/>
        <v>29.926800000000004</v>
      </c>
      <c r="J277" s="139">
        <f t="shared" si="230"/>
        <v>29.926800000000004</v>
      </c>
      <c r="K277" s="139">
        <f t="shared" si="231"/>
        <v>29.926800000000004</v>
      </c>
      <c r="L277" s="139">
        <f t="shared" si="232"/>
        <v>29.926800000000004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233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1" t="s">
        <v>176</v>
      </c>
      <c r="BB277" s="130" t="s">
        <v>176</v>
      </c>
      <c r="BC277" s="130" t="s">
        <v>176</v>
      </c>
      <c r="BD277" s="130" t="s">
        <v>176</v>
      </c>
      <c r="BE277" s="130" t="s">
        <v>176</v>
      </c>
      <c r="BF277" s="130" t="s">
        <v>176</v>
      </c>
      <c r="BG277" s="130" t="s">
        <v>176</v>
      </c>
      <c r="BH277" s="130" t="s">
        <v>176</v>
      </c>
      <c r="BI277" s="116">
        <f t="shared" si="236"/>
        <v>0</v>
      </c>
      <c r="BJ277" s="83">
        <f t="shared" si="234"/>
        <v>1.6666666666666666E-2</v>
      </c>
      <c r="BK277" s="100">
        <f t="shared" si="235"/>
        <v>149.63400000000001</v>
      </c>
    </row>
    <row r="278" spans="1:63" ht="12.75" customHeight="1" outlineLevel="1" x14ac:dyDescent="0.2">
      <c r="A278" s="9">
        <v>292</v>
      </c>
      <c r="B278" s="10" t="s">
        <v>105</v>
      </c>
      <c r="C278" s="11">
        <v>6</v>
      </c>
      <c r="D278" s="12">
        <v>39987</v>
      </c>
      <c r="E278" s="129">
        <v>277.10000000000002</v>
      </c>
      <c r="F278" s="102">
        <v>166.26000000000002</v>
      </c>
      <c r="G278" s="138">
        <f t="shared" si="227"/>
        <v>149.63400000000001</v>
      </c>
      <c r="H278" s="139">
        <f t="shared" si="228"/>
        <v>29.926800000000004</v>
      </c>
      <c r="I278" s="139">
        <f t="shared" si="229"/>
        <v>29.926800000000004</v>
      </c>
      <c r="J278" s="139">
        <f t="shared" si="230"/>
        <v>29.926800000000004</v>
      </c>
      <c r="K278" s="139">
        <f t="shared" si="231"/>
        <v>29.926800000000004</v>
      </c>
      <c r="L278" s="139">
        <f t="shared" si="232"/>
        <v>29.926800000000004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233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1" t="s">
        <v>176</v>
      </c>
      <c r="BB278" s="130" t="s">
        <v>176</v>
      </c>
      <c r="BC278" s="130" t="s">
        <v>176</v>
      </c>
      <c r="BD278" s="130" t="s">
        <v>176</v>
      </c>
      <c r="BE278" s="130" t="s">
        <v>176</v>
      </c>
      <c r="BF278" s="130" t="s">
        <v>176</v>
      </c>
      <c r="BG278" s="130" t="s">
        <v>176</v>
      </c>
      <c r="BH278" s="130" t="s">
        <v>176</v>
      </c>
      <c r="BI278" s="116">
        <f t="shared" si="236"/>
        <v>0</v>
      </c>
      <c r="BJ278" s="83">
        <f t="shared" si="234"/>
        <v>1.6666666666666666E-2</v>
      </c>
      <c r="BK278" s="100">
        <f t="shared" si="235"/>
        <v>149.63400000000001</v>
      </c>
    </row>
    <row r="279" spans="1:63" ht="12.75" customHeight="1" outlineLevel="1" x14ac:dyDescent="0.2">
      <c r="A279" s="9">
        <v>294</v>
      </c>
      <c r="B279" s="10" t="s">
        <v>105</v>
      </c>
      <c r="C279" s="11">
        <v>6</v>
      </c>
      <c r="D279" s="12">
        <v>39987</v>
      </c>
      <c r="E279" s="129">
        <v>277.10000000000002</v>
      </c>
      <c r="F279" s="102">
        <v>166.26000000000002</v>
      </c>
      <c r="G279" s="138">
        <f t="shared" si="227"/>
        <v>149.63400000000001</v>
      </c>
      <c r="H279" s="139">
        <f t="shared" si="228"/>
        <v>29.926800000000004</v>
      </c>
      <c r="I279" s="139">
        <f t="shared" si="229"/>
        <v>29.926800000000004</v>
      </c>
      <c r="J279" s="139">
        <f t="shared" si="230"/>
        <v>29.926800000000004</v>
      </c>
      <c r="K279" s="139">
        <f t="shared" si="231"/>
        <v>29.926800000000004</v>
      </c>
      <c r="L279" s="139">
        <f t="shared" si="232"/>
        <v>29.926800000000004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233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1" t="s">
        <v>176</v>
      </c>
      <c r="BB279" s="130" t="s">
        <v>176</v>
      </c>
      <c r="BC279" s="130" t="s">
        <v>176</v>
      </c>
      <c r="BD279" s="130" t="s">
        <v>176</v>
      </c>
      <c r="BE279" s="130" t="s">
        <v>176</v>
      </c>
      <c r="BF279" s="130" t="s">
        <v>176</v>
      </c>
      <c r="BG279" s="130" t="s">
        <v>176</v>
      </c>
      <c r="BH279" s="130" t="s">
        <v>176</v>
      </c>
      <c r="BI279" s="116">
        <f t="shared" si="236"/>
        <v>0</v>
      </c>
      <c r="BJ279" s="83">
        <f t="shared" si="234"/>
        <v>1.6666666666666666E-2</v>
      </c>
      <c r="BK279" s="100">
        <f t="shared" si="235"/>
        <v>149.63400000000001</v>
      </c>
    </row>
    <row r="280" spans="1:63" ht="12.75" customHeight="1" outlineLevel="1" x14ac:dyDescent="0.2">
      <c r="A280" s="9">
        <v>296</v>
      </c>
      <c r="B280" s="10" t="s">
        <v>107</v>
      </c>
      <c r="C280" s="11">
        <v>44</v>
      </c>
      <c r="D280" s="12">
        <v>40001</v>
      </c>
      <c r="E280" s="129">
        <v>342.8</v>
      </c>
      <c r="F280" s="102">
        <v>205.68</v>
      </c>
      <c r="G280" s="138">
        <f t="shared" si="227"/>
        <v>185.11200000000002</v>
      </c>
      <c r="H280" s="139">
        <f t="shared" si="228"/>
        <v>37.022400000000005</v>
      </c>
      <c r="I280" s="139">
        <f t="shared" si="229"/>
        <v>37.022400000000005</v>
      </c>
      <c r="J280" s="139">
        <f t="shared" si="230"/>
        <v>37.022400000000005</v>
      </c>
      <c r="K280" s="139">
        <f t="shared" si="231"/>
        <v>37.022400000000005</v>
      </c>
      <c r="L280" s="139">
        <f t="shared" si="232"/>
        <v>37.022400000000005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233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1" t="s">
        <v>176</v>
      </c>
      <c r="BB280" s="130" t="s">
        <v>176</v>
      </c>
      <c r="BC280" s="130" t="s">
        <v>176</v>
      </c>
      <c r="BD280" s="130" t="s">
        <v>176</v>
      </c>
      <c r="BE280" s="130" t="s">
        <v>176</v>
      </c>
      <c r="BF280" s="130" t="s">
        <v>176</v>
      </c>
      <c r="BG280" s="130" t="s">
        <v>176</v>
      </c>
      <c r="BH280" s="130" t="s">
        <v>176</v>
      </c>
      <c r="BI280" s="116">
        <f t="shared" si="236"/>
        <v>0</v>
      </c>
      <c r="BJ280" s="83">
        <f t="shared" si="234"/>
        <v>1.6666666666666666E-2</v>
      </c>
      <c r="BK280" s="100">
        <f t="shared" si="235"/>
        <v>185.11200000000002</v>
      </c>
    </row>
    <row r="281" spans="1:63" ht="12.75" customHeight="1" outlineLevel="1" x14ac:dyDescent="0.2">
      <c r="A281" s="9">
        <v>300</v>
      </c>
      <c r="B281" s="10" t="s">
        <v>107</v>
      </c>
      <c r="C281" s="11">
        <v>44</v>
      </c>
      <c r="D281" s="12">
        <v>40001</v>
      </c>
      <c r="E281" s="129">
        <v>342.8</v>
      </c>
      <c r="F281" s="102">
        <v>205.68</v>
      </c>
      <c r="G281" s="138">
        <f t="shared" si="227"/>
        <v>185.11200000000002</v>
      </c>
      <c r="H281" s="139">
        <f t="shared" si="228"/>
        <v>37.022400000000005</v>
      </c>
      <c r="I281" s="139">
        <f t="shared" si="229"/>
        <v>37.022400000000005</v>
      </c>
      <c r="J281" s="139">
        <f t="shared" si="230"/>
        <v>37.022400000000005</v>
      </c>
      <c r="K281" s="139">
        <f t="shared" si="231"/>
        <v>37.022400000000005</v>
      </c>
      <c r="L281" s="139">
        <f t="shared" si="232"/>
        <v>37.022400000000005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233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1" t="s">
        <v>176</v>
      </c>
      <c r="BB281" s="130" t="s">
        <v>176</v>
      </c>
      <c r="BC281" s="130" t="s">
        <v>176</v>
      </c>
      <c r="BD281" s="130" t="s">
        <v>176</v>
      </c>
      <c r="BE281" s="130" t="s">
        <v>176</v>
      </c>
      <c r="BF281" s="130" t="s">
        <v>176</v>
      </c>
      <c r="BG281" s="130" t="s">
        <v>176</v>
      </c>
      <c r="BH281" s="130" t="s">
        <v>176</v>
      </c>
      <c r="BI281" s="116">
        <f t="shared" si="236"/>
        <v>0</v>
      </c>
      <c r="BJ281" s="83">
        <f t="shared" si="234"/>
        <v>1.6666666666666666E-2</v>
      </c>
      <c r="BK281" s="100">
        <f t="shared" si="235"/>
        <v>185.11200000000002</v>
      </c>
    </row>
    <row r="282" spans="1:63" ht="12.75" customHeight="1" outlineLevel="1" x14ac:dyDescent="0.2">
      <c r="A282" s="9">
        <v>304</v>
      </c>
      <c r="B282" s="10" t="s">
        <v>109</v>
      </c>
      <c r="C282" s="11">
        <v>44</v>
      </c>
      <c r="D282" s="12">
        <v>40001</v>
      </c>
      <c r="E282" s="129">
        <v>1625.65</v>
      </c>
      <c r="F282" s="102">
        <v>975.39</v>
      </c>
      <c r="G282" s="138">
        <f t="shared" si="227"/>
        <v>877.851</v>
      </c>
      <c r="H282" s="139">
        <f t="shared" si="228"/>
        <v>175.5702</v>
      </c>
      <c r="I282" s="139">
        <f t="shared" si="229"/>
        <v>175.5702</v>
      </c>
      <c r="J282" s="139">
        <f t="shared" si="230"/>
        <v>175.5702</v>
      </c>
      <c r="K282" s="139">
        <f t="shared" si="231"/>
        <v>175.5702</v>
      </c>
      <c r="L282" s="139">
        <f t="shared" si="232"/>
        <v>175.5702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233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1" t="s">
        <v>176</v>
      </c>
      <c r="BB282" s="130" t="s">
        <v>176</v>
      </c>
      <c r="BC282" s="130" t="s">
        <v>176</v>
      </c>
      <c r="BD282" s="130" t="s">
        <v>176</v>
      </c>
      <c r="BE282" s="130" t="s">
        <v>176</v>
      </c>
      <c r="BF282" s="130" t="s">
        <v>176</v>
      </c>
      <c r="BG282" s="130" t="s">
        <v>176</v>
      </c>
      <c r="BH282" s="130" t="s">
        <v>176</v>
      </c>
      <c r="BI282" s="116">
        <f t="shared" si="236"/>
        <v>0</v>
      </c>
      <c r="BJ282" s="83">
        <f t="shared" si="234"/>
        <v>1.6666666666666666E-2</v>
      </c>
      <c r="BK282" s="100">
        <f t="shared" si="235"/>
        <v>877.851</v>
      </c>
    </row>
    <row r="283" spans="1:63" ht="12.75" customHeight="1" outlineLevel="1" x14ac:dyDescent="0.2">
      <c r="A283" s="9">
        <v>305</v>
      </c>
      <c r="B283" s="10" t="s">
        <v>109</v>
      </c>
      <c r="C283" s="11">
        <v>44</v>
      </c>
      <c r="D283" s="12">
        <v>40001</v>
      </c>
      <c r="E283" s="129">
        <v>1625.65</v>
      </c>
      <c r="F283" s="102">
        <v>975.39</v>
      </c>
      <c r="G283" s="138">
        <f t="shared" si="227"/>
        <v>877.851</v>
      </c>
      <c r="H283" s="139">
        <f t="shared" si="228"/>
        <v>175.5702</v>
      </c>
      <c r="I283" s="139">
        <f t="shared" si="229"/>
        <v>175.5702</v>
      </c>
      <c r="J283" s="139">
        <f t="shared" si="230"/>
        <v>175.5702</v>
      </c>
      <c r="K283" s="139">
        <f t="shared" si="231"/>
        <v>175.5702</v>
      </c>
      <c r="L283" s="139">
        <f t="shared" si="232"/>
        <v>175.5702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233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1" t="s">
        <v>176</v>
      </c>
      <c r="BB283" s="130" t="s">
        <v>176</v>
      </c>
      <c r="BC283" s="130" t="s">
        <v>176</v>
      </c>
      <c r="BD283" s="130" t="s">
        <v>176</v>
      </c>
      <c r="BE283" s="130" t="s">
        <v>176</v>
      </c>
      <c r="BF283" s="130" t="s">
        <v>176</v>
      </c>
      <c r="BG283" s="130" t="s">
        <v>176</v>
      </c>
      <c r="BH283" s="130" t="s">
        <v>176</v>
      </c>
      <c r="BI283" s="116">
        <f t="shared" si="236"/>
        <v>0</v>
      </c>
      <c r="BJ283" s="83">
        <f t="shared" si="234"/>
        <v>1.6666666666666666E-2</v>
      </c>
      <c r="BK283" s="100">
        <f t="shared" si="235"/>
        <v>877.851</v>
      </c>
    </row>
    <row r="284" spans="1:63" ht="12.75" customHeight="1" outlineLevel="1" x14ac:dyDescent="0.2">
      <c r="A284" s="9">
        <v>306</v>
      </c>
      <c r="B284" s="10" t="s">
        <v>109</v>
      </c>
      <c r="C284" s="11">
        <v>44</v>
      </c>
      <c r="D284" s="12">
        <v>40001</v>
      </c>
      <c r="E284" s="129">
        <v>1625.65</v>
      </c>
      <c r="F284" s="102">
        <v>975.39</v>
      </c>
      <c r="G284" s="138">
        <f t="shared" si="227"/>
        <v>877.851</v>
      </c>
      <c r="H284" s="139">
        <f t="shared" si="228"/>
        <v>175.5702</v>
      </c>
      <c r="I284" s="139">
        <f t="shared" si="229"/>
        <v>175.5702</v>
      </c>
      <c r="J284" s="139">
        <f t="shared" si="230"/>
        <v>175.5702</v>
      </c>
      <c r="K284" s="139">
        <f t="shared" si="231"/>
        <v>175.5702</v>
      </c>
      <c r="L284" s="139">
        <f t="shared" si="232"/>
        <v>175.5702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233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1" t="s">
        <v>176</v>
      </c>
      <c r="BB284" s="130" t="s">
        <v>176</v>
      </c>
      <c r="BC284" s="130" t="s">
        <v>176</v>
      </c>
      <c r="BD284" s="130" t="s">
        <v>176</v>
      </c>
      <c r="BE284" s="130" t="s">
        <v>176</v>
      </c>
      <c r="BF284" s="130" t="s">
        <v>176</v>
      </c>
      <c r="BG284" s="130" t="s">
        <v>176</v>
      </c>
      <c r="BH284" s="130" t="s">
        <v>176</v>
      </c>
      <c r="BI284" s="116">
        <f t="shared" si="236"/>
        <v>0</v>
      </c>
      <c r="BJ284" s="83">
        <f t="shared" si="234"/>
        <v>1.6666666666666666E-2</v>
      </c>
      <c r="BK284" s="100">
        <f t="shared" si="235"/>
        <v>877.851</v>
      </c>
    </row>
    <row r="285" spans="1:63" ht="12.75" customHeight="1" outlineLevel="1" x14ac:dyDescent="0.2">
      <c r="A285" s="9">
        <v>311</v>
      </c>
      <c r="B285" s="10" t="s">
        <v>111</v>
      </c>
      <c r="C285" s="11">
        <v>73</v>
      </c>
      <c r="D285" s="12">
        <v>40288</v>
      </c>
      <c r="E285" s="129">
        <v>420</v>
      </c>
      <c r="F285" s="102">
        <v>252</v>
      </c>
      <c r="G285" s="138">
        <f t="shared" si="227"/>
        <v>226.8</v>
      </c>
      <c r="H285" s="139">
        <f t="shared" si="228"/>
        <v>45.360000000000007</v>
      </c>
      <c r="I285" s="139">
        <f t="shared" si="229"/>
        <v>45.360000000000007</v>
      </c>
      <c r="J285" s="139">
        <f t="shared" si="230"/>
        <v>45.360000000000007</v>
      </c>
      <c r="K285" s="139">
        <f t="shared" si="231"/>
        <v>45.360000000000007</v>
      </c>
      <c r="L285" s="139">
        <f t="shared" si="232"/>
        <v>45.360000000000007</v>
      </c>
      <c r="M285" s="140" t="s">
        <v>176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233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1" t="s">
        <v>176</v>
      </c>
      <c r="BB285" s="130" t="s">
        <v>176</v>
      </c>
      <c r="BC285" s="130" t="s">
        <v>176</v>
      </c>
      <c r="BD285" s="130" t="s">
        <v>176</v>
      </c>
      <c r="BE285" s="130" t="s">
        <v>176</v>
      </c>
      <c r="BF285" s="130" t="s">
        <v>176</v>
      </c>
      <c r="BG285" s="130" t="s">
        <v>176</v>
      </c>
      <c r="BH285" s="130" t="s">
        <v>176</v>
      </c>
      <c r="BI285" s="116">
        <f t="shared" si="236"/>
        <v>0</v>
      </c>
      <c r="BJ285" s="83">
        <f t="shared" si="234"/>
        <v>1.6666666666666666E-2</v>
      </c>
      <c r="BK285" s="100">
        <f t="shared" si="235"/>
        <v>226.80000000000004</v>
      </c>
    </row>
    <row r="286" spans="1:63" ht="12.75" customHeight="1" outlineLevel="1" x14ac:dyDescent="0.2">
      <c r="A286" s="9">
        <v>318</v>
      </c>
      <c r="B286" s="10" t="s">
        <v>116</v>
      </c>
      <c r="C286" s="11">
        <v>76</v>
      </c>
      <c r="D286" s="12">
        <v>40430</v>
      </c>
      <c r="E286" s="129">
        <v>990</v>
      </c>
      <c r="F286" s="102">
        <v>594</v>
      </c>
      <c r="G286" s="138">
        <f t="shared" si="227"/>
        <v>534.6</v>
      </c>
      <c r="H286" s="139">
        <f t="shared" si="228"/>
        <v>106.92000000000002</v>
      </c>
      <c r="I286" s="139">
        <f t="shared" si="229"/>
        <v>106.92000000000002</v>
      </c>
      <c r="J286" s="139">
        <f t="shared" si="230"/>
        <v>106.92000000000002</v>
      </c>
      <c r="K286" s="139">
        <f t="shared" si="231"/>
        <v>106.92000000000002</v>
      </c>
      <c r="L286" s="139">
        <f t="shared" si="232"/>
        <v>106.92000000000002</v>
      </c>
      <c r="M286" s="140" t="s">
        <v>176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233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1" t="s">
        <v>176</v>
      </c>
      <c r="BB286" s="130" t="s">
        <v>176</v>
      </c>
      <c r="BC286" s="130" t="s">
        <v>176</v>
      </c>
      <c r="BD286" s="130" t="s">
        <v>176</v>
      </c>
      <c r="BE286" s="130" t="s">
        <v>176</v>
      </c>
      <c r="BF286" s="130" t="s">
        <v>176</v>
      </c>
      <c r="BG286" s="130" t="s">
        <v>176</v>
      </c>
      <c r="BH286" s="130" t="s">
        <v>176</v>
      </c>
      <c r="BI286" s="116">
        <f t="shared" si="236"/>
        <v>0</v>
      </c>
      <c r="BJ286" s="83">
        <f t="shared" si="234"/>
        <v>1.6666666666666666E-2</v>
      </c>
      <c r="BK286" s="100">
        <f t="shared" si="235"/>
        <v>534.60000000000014</v>
      </c>
    </row>
    <row r="287" spans="1:63" ht="12" customHeight="1" outlineLevel="1" x14ac:dyDescent="0.2">
      <c r="A287" s="9">
        <v>319</v>
      </c>
      <c r="B287" s="10" t="s">
        <v>116</v>
      </c>
      <c r="C287" s="11">
        <v>76</v>
      </c>
      <c r="D287" s="12">
        <v>40430</v>
      </c>
      <c r="E287" s="129">
        <v>990</v>
      </c>
      <c r="F287" s="102">
        <v>594</v>
      </c>
      <c r="G287" s="138">
        <f t="shared" si="227"/>
        <v>534.6</v>
      </c>
      <c r="H287" s="139">
        <f t="shared" si="228"/>
        <v>106.92000000000002</v>
      </c>
      <c r="I287" s="139">
        <f t="shared" si="229"/>
        <v>106.92000000000002</v>
      </c>
      <c r="J287" s="139">
        <f t="shared" si="230"/>
        <v>106.92000000000002</v>
      </c>
      <c r="K287" s="139">
        <f t="shared" si="231"/>
        <v>106.92000000000002</v>
      </c>
      <c r="L287" s="139">
        <f t="shared" si="232"/>
        <v>106.92000000000002</v>
      </c>
      <c r="M287" s="140" t="s">
        <v>176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233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1" t="s">
        <v>176</v>
      </c>
      <c r="BB287" s="130" t="s">
        <v>176</v>
      </c>
      <c r="BC287" s="130" t="s">
        <v>176</v>
      </c>
      <c r="BD287" s="130" t="s">
        <v>176</v>
      </c>
      <c r="BE287" s="130" t="s">
        <v>176</v>
      </c>
      <c r="BF287" s="130" t="s">
        <v>176</v>
      </c>
      <c r="BG287" s="130" t="s">
        <v>176</v>
      </c>
      <c r="BH287" s="130" t="s">
        <v>176</v>
      </c>
      <c r="BI287" s="116">
        <f t="shared" si="236"/>
        <v>0</v>
      </c>
      <c r="BJ287" s="83">
        <f t="shared" si="234"/>
        <v>1.6666666666666666E-2</v>
      </c>
      <c r="BK287" s="100">
        <f t="shared" si="235"/>
        <v>534.60000000000014</v>
      </c>
    </row>
    <row r="288" spans="1:63" ht="12" customHeight="1" outlineLevel="1" x14ac:dyDescent="0.2">
      <c r="A288" s="9">
        <v>338</v>
      </c>
      <c r="B288" s="10" t="s">
        <v>124</v>
      </c>
      <c r="C288" s="11">
        <v>350</v>
      </c>
      <c r="D288" s="12">
        <v>41143</v>
      </c>
      <c r="E288" s="129">
        <v>350</v>
      </c>
      <c r="F288" s="102">
        <v>244.99999999999997</v>
      </c>
      <c r="G288" s="138">
        <f t="shared" si="227"/>
        <v>220.49999999999997</v>
      </c>
      <c r="H288" s="139">
        <f t="shared" si="228"/>
        <v>44.099999999999994</v>
      </c>
      <c r="I288" s="139">
        <f t="shared" si="229"/>
        <v>44.099999999999994</v>
      </c>
      <c r="J288" s="139">
        <f t="shared" si="230"/>
        <v>44.099999999999994</v>
      </c>
      <c r="K288" s="139">
        <f t="shared" si="231"/>
        <v>44.099999999999994</v>
      </c>
      <c r="L288" s="139">
        <f t="shared" si="232"/>
        <v>44.099999999999994</v>
      </c>
      <c r="M288" s="140" t="s">
        <v>176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233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1" t="s">
        <v>176</v>
      </c>
      <c r="BB288" s="130" t="s">
        <v>176</v>
      </c>
      <c r="BC288" s="130" t="s">
        <v>176</v>
      </c>
      <c r="BD288" s="130" t="s">
        <v>176</v>
      </c>
      <c r="BE288" s="130" t="s">
        <v>176</v>
      </c>
      <c r="BF288" s="130" t="s">
        <v>176</v>
      </c>
      <c r="BG288" s="130" t="s">
        <v>176</v>
      </c>
      <c r="BH288" s="130" t="s">
        <v>176</v>
      </c>
      <c r="BI288" s="116">
        <f t="shared" si="236"/>
        <v>0</v>
      </c>
      <c r="BJ288" s="83">
        <f t="shared" si="234"/>
        <v>1.6666666666666666E-2</v>
      </c>
      <c r="BK288" s="100">
        <f t="shared" si="235"/>
        <v>220.49999999999997</v>
      </c>
    </row>
    <row r="289" spans="1:63" ht="12" customHeight="1" outlineLevel="1" x14ac:dyDescent="0.2">
      <c r="A289" s="9">
        <v>351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227"/>
        <v>2329.2000000000003</v>
      </c>
      <c r="H289" s="139">
        <f t="shared" ref="H289:H309" si="237">G289*(20%/12*2)</f>
        <v>77.640000000000015</v>
      </c>
      <c r="I289" s="139">
        <f t="shared" si="229"/>
        <v>465.84000000000009</v>
      </c>
      <c r="J289" s="139">
        <f t="shared" si="230"/>
        <v>465.84000000000009</v>
      </c>
      <c r="K289" s="139">
        <f t="shared" si="231"/>
        <v>465.84000000000009</v>
      </c>
      <c r="L289" s="139">
        <f t="shared" si="232"/>
        <v>465.84000000000009</v>
      </c>
      <c r="M289" s="139">
        <f t="shared" ref="M289:M309" si="238">((G289*20%)/12)*10</f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233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1" t="s">
        <v>176</v>
      </c>
      <c r="BB289" s="130" t="s">
        <v>176</v>
      </c>
      <c r="BC289" s="130" t="s">
        <v>176</v>
      </c>
      <c r="BD289" s="130" t="s">
        <v>176</v>
      </c>
      <c r="BE289" s="130" t="s">
        <v>176</v>
      </c>
      <c r="BF289" s="130" t="s">
        <v>176</v>
      </c>
      <c r="BG289" s="130" t="s">
        <v>176</v>
      </c>
      <c r="BH289" s="130" t="s">
        <v>176</v>
      </c>
      <c r="BI289" s="116">
        <f t="shared" si="236"/>
        <v>0</v>
      </c>
      <c r="BJ289" s="83">
        <f t="shared" si="234"/>
        <v>1.6666666666666666E-2</v>
      </c>
      <c r="BK289" s="100">
        <f t="shared" ref="BK289:BK309" si="239">+H289+I289+J289+K289+L289+M289</f>
        <v>2329.2000000000007</v>
      </c>
    </row>
    <row r="290" spans="1:63" ht="12" customHeight="1" outlineLevel="1" x14ac:dyDescent="0.2">
      <c r="A290" s="9">
        <v>352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227"/>
        <v>2329.2000000000003</v>
      </c>
      <c r="H290" s="139">
        <f t="shared" si="237"/>
        <v>77.640000000000015</v>
      </c>
      <c r="I290" s="139">
        <f t="shared" si="229"/>
        <v>465.84000000000009</v>
      </c>
      <c r="J290" s="139">
        <f t="shared" si="230"/>
        <v>465.84000000000009</v>
      </c>
      <c r="K290" s="139">
        <f t="shared" si="231"/>
        <v>465.84000000000009</v>
      </c>
      <c r="L290" s="139">
        <f t="shared" si="232"/>
        <v>465.84000000000009</v>
      </c>
      <c r="M290" s="139">
        <f t="shared" si="238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233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1" t="s">
        <v>176</v>
      </c>
      <c r="BB290" s="130" t="s">
        <v>176</v>
      </c>
      <c r="BC290" s="130" t="s">
        <v>176</v>
      </c>
      <c r="BD290" s="130" t="s">
        <v>176</v>
      </c>
      <c r="BE290" s="130" t="s">
        <v>176</v>
      </c>
      <c r="BF290" s="130" t="s">
        <v>176</v>
      </c>
      <c r="BG290" s="130" t="s">
        <v>176</v>
      </c>
      <c r="BH290" s="130" t="s">
        <v>176</v>
      </c>
      <c r="BI290" s="116">
        <f t="shared" si="236"/>
        <v>0</v>
      </c>
      <c r="BJ290" s="83">
        <f t="shared" si="234"/>
        <v>1.6666666666666666E-2</v>
      </c>
      <c r="BK290" s="100">
        <f t="shared" si="239"/>
        <v>2329.2000000000007</v>
      </c>
    </row>
    <row r="291" spans="1:63" ht="12" customHeight="1" outlineLevel="1" x14ac:dyDescent="0.2">
      <c r="A291" s="9">
        <v>353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227"/>
        <v>2329.2000000000003</v>
      </c>
      <c r="H291" s="139">
        <f t="shared" si="237"/>
        <v>77.640000000000015</v>
      </c>
      <c r="I291" s="139">
        <f t="shared" si="229"/>
        <v>465.84000000000009</v>
      </c>
      <c r="J291" s="139">
        <f t="shared" si="230"/>
        <v>465.84000000000009</v>
      </c>
      <c r="K291" s="139">
        <f t="shared" si="231"/>
        <v>465.84000000000009</v>
      </c>
      <c r="L291" s="139">
        <f t="shared" si="232"/>
        <v>465.84000000000009</v>
      </c>
      <c r="M291" s="139">
        <f t="shared" si="238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233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1" t="s">
        <v>176</v>
      </c>
      <c r="BB291" s="130" t="s">
        <v>176</v>
      </c>
      <c r="BC291" s="130" t="s">
        <v>176</v>
      </c>
      <c r="BD291" s="130" t="s">
        <v>176</v>
      </c>
      <c r="BE291" s="130" t="s">
        <v>176</v>
      </c>
      <c r="BF291" s="130" t="s">
        <v>176</v>
      </c>
      <c r="BG291" s="130" t="s">
        <v>176</v>
      </c>
      <c r="BH291" s="130" t="s">
        <v>176</v>
      </c>
      <c r="BI291" s="116">
        <f t="shared" si="236"/>
        <v>0</v>
      </c>
      <c r="BJ291" s="83">
        <f t="shared" si="234"/>
        <v>1.6666666666666666E-2</v>
      </c>
      <c r="BK291" s="100">
        <f t="shared" si="239"/>
        <v>2329.2000000000007</v>
      </c>
    </row>
    <row r="292" spans="1:63" ht="12.75" customHeight="1" outlineLevel="1" x14ac:dyDescent="0.2">
      <c r="A292" s="9">
        <v>354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227"/>
        <v>2329.2000000000003</v>
      </c>
      <c r="H292" s="139">
        <f t="shared" si="237"/>
        <v>77.640000000000015</v>
      </c>
      <c r="I292" s="139">
        <f t="shared" si="229"/>
        <v>465.84000000000009</v>
      </c>
      <c r="J292" s="139">
        <f t="shared" si="230"/>
        <v>465.84000000000009</v>
      </c>
      <c r="K292" s="139">
        <f t="shared" si="231"/>
        <v>465.84000000000009</v>
      </c>
      <c r="L292" s="139">
        <f t="shared" si="232"/>
        <v>465.84000000000009</v>
      </c>
      <c r="M292" s="139">
        <f t="shared" si="238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233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1" t="s">
        <v>176</v>
      </c>
      <c r="BB292" s="130" t="s">
        <v>176</v>
      </c>
      <c r="BC292" s="130" t="s">
        <v>176</v>
      </c>
      <c r="BD292" s="130" t="s">
        <v>176</v>
      </c>
      <c r="BE292" s="130" t="s">
        <v>176</v>
      </c>
      <c r="BF292" s="130" t="s">
        <v>176</v>
      </c>
      <c r="BG292" s="130" t="s">
        <v>176</v>
      </c>
      <c r="BH292" s="130" t="s">
        <v>176</v>
      </c>
      <c r="BI292" s="116">
        <f t="shared" si="236"/>
        <v>0</v>
      </c>
      <c r="BJ292" s="83">
        <f t="shared" si="234"/>
        <v>1.6666666666666666E-2</v>
      </c>
      <c r="BK292" s="100">
        <f t="shared" si="239"/>
        <v>2329.2000000000007</v>
      </c>
    </row>
    <row r="293" spans="1:63" ht="12.75" customHeight="1" outlineLevel="1" x14ac:dyDescent="0.2">
      <c r="A293" s="9">
        <v>355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227"/>
        <v>2329.2000000000003</v>
      </c>
      <c r="H293" s="139">
        <f t="shared" si="237"/>
        <v>77.640000000000015</v>
      </c>
      <c r="I293" s="139">
        <f t="shared" si="229"/>
        <v>465.84000000000009</v>
      </c>
      <c r="J293" s="139">
        <f t="shared" si="230"/>
        <v>465.84000000000009</v>
      </c>
      <c r="K293" s="139">
        <f t="shared" si="231"/>
        <v>465.84000000000009</v>
      </c>
      <c r="L293" s="139">
        <f t="shared" si="232"/>
        <v>465.84000000000009</v>
      </c>
      <c r="M293" s="139">
        <f t="shared" si="238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233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1" t="s">
        <v>176</v>
      </c>
      <c r="BB293" s="130" t="s">
        <v>176</v>
      </c>
      <c r="BC293" s="130" t="s">
        <v>176</v>
      </c>
      <c r="BD293" s="130" t="s">
        <v>176</v>
      </c>
      <c r="BE293" s="130" t="s">
        <v>176</v>
      </c>
      <c r="BF293" s="130" t="s">
        <v>176</v>
      </c>
      <c r="BG293" s="130" t="s">
        <v>176</v>
      </c>
      <c r="BH293" s="130" t="s">
        <v>176</v>
      </c>
      <c r="BI293" s="116">
        <f t="shared" si="236"/>
        <v>0</v>
      </c>
      <c r="BJ293" s="83">
        <f t="shared" si="234"/>
        <v>1.6666666666666666E-2</v>
      </c>
      <c r="BK293" s="100">
        <f t="shared" si="239"/>
        <v>2329.2000000000007</v>
      </c>
    </row>
    <row r="294" spans="1:63" ht="12.75" customHeight="1" outlineLevel="1" x14ac:dyDescent="0.2">
      <c r="A294" s="9">
        <v>356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227"/>
        <v>2329.2000000000003</v>
      </c>
      <c r="H294" s="139">
        <f t="shared" si="237"/>
        <v>77.640000000000015</v>
      </c>
      <c r="I294" s="139">
        <f t="shared" si="229"/>
        <v>465.84000000000009</v>
      </c>
      <c r="J294" s="139">
        <f t="shared" si="230"/>
        <v>465.84000000000009</v>
      </c>
      <c r="K294" s="139">
        <f t="shared" si="231"/>
        <v>465.84000000000009</v>
      </c>
      <c r="L294" s="139">
        <f t="shared" si="232"/>
        <v>465.84000000000009</v>
      </c>
      <c r="M294" s="139">
        <f t="shared" si="238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233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1" t="s">
        <v>176</v>
      </c>
      <c r="BB294" s="130" t="s">
        <v>176</v>
      </c>
      <c r="BC294" s="130" t="s">
        <v>176</v>
      </c>
      <c r="BD294" s="130" t="s">
        <v>176</v>
      </c>
      <c r="BE294" s="130" t="s">
        <v>176</v>
      </c>
      <c r="BF294" s="130" t="s">
        <v>176</v>
      </c>
      <c r="BG294" s="130" t="s">
        <v>176</v>
      </c>
      <c r="BH294" s="130" t="s">
        <v>176</v>
      </c>
      <c r="BI294" s="116">
        <f t="shared" si="236"/>
        <v>0</v>
      </c>
      <c r="BJ294" s="83">
        <f t="shared" si="234"/>
        <v>1.6666666666666666E-2</v>
      </c>
      <c r="BK294" s="100">
        <f t="shared" si="239"/>
        <v>2329.2000000000007</v>
      </c>
    </row>
    <row r="295" spans="1:63" ht="12.75" customHeight="1" outlineLevel="1" x14ac:dyDescent="0.2">
      <c r="A295" s="9">
        <v>357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227"/>
        <v>2329.2000000000003</v>
      </c>
      <c r="H295" s="139">
        <f t="shared" si="237"/>
        <v>77.640000000000015</v>
      </c>
      <c r="I295" s="139">
        <f t="shared" si="229"/>
        <v>465.84000000000009</v>
      </c>
      <c r="J295" s="139">
        <f t="shared" si="230"/>
        <v>465.84000000000009</v>
      </c>
      <c r="K295" s="139">
        <f t="shared" si="231"/>
        <v>465.84000000000009</v>
      </c>
      <c r="L295" s="139">
        <f t="shared" si="232"/>
        <v>465.84000000000009</v>
      </c>
      <c r="M295" s="139">
        <f t="shared" si="238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233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1" t="s">
        <v>176</v>
      </c>
      <c r="BB295" s="130" t="s">
        <v>176</v>
      </c>
      <c r="BC295" s="130" t="s">
        <v>176</v>
      </c>
      <c r="BD295" s="130" t="s">
        <v>176</v>
      </c>
      <c r="BE295" s="130" t="s">
        <v>176</v>
      </c>
      <c r="BF295" s="130" t="s">
        <v>176</v>
      </c>
      <c r="BG295" s="130" t="s">
        <v>176</v>
      </c>
      <c r="BH295" s="130" t="s">
        <v>176</v>
      </c>
      <c r="BI295" s="116">
        <f t="shared" si="236"/>
        <v>0</v>
      </c>
      <c r="BJ295" s="83">
        <f t="shared" si="234"/>
        <v>1.6666666666666666E-2</v>
      </c>
      <c r="BK295" s="100">
        <f t="shared" si="239"/>
        <v>2329.2000000000007</v>
      </c>
    </row>
    <row r="296" spans="1:63" ht="12.75" customHeight="1" outlineLevel="1" x14ac:dyDescent="0.2">
      <c r="A296" s="9">
        <v>358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227"/>
        <v>2329.2000000000003</v>
      </c>
      <c r="H296" s="139">
        <f t="shared" si="237"/>
        <v>77.640000000000015</v>
      </c>
      <c r="I296" s="139">
        <f t="shared" si="229"/>
        <v>465.84000000000009</v>
      </c>
      <c r="J296" s="139">
        <f t="shared" si="230"/>
        <v>465.84000000000009</v>
      </c>
      <c r="K296" s="139">
        <f t="shared" si="231"/>
        <v>465.84000000000009</v>
      </c>
      <c r="L296" s="139">
        <f t="shared" si="232"/>
        <v>465.84000000000009</v>
      </c>
      <c r="M296" s="139">
        <f t="shared" si="238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233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1" t="s">
        <v>176</v>
      </c>
      <c r="BB296" s="130" t="s">
        <v>176</v>
      </c>
      <c r="BC296" s="130" t="s">
        <v>176</v>
      </c>
      <c r="BD296" s="130" t="s">
        <v>176</v>
      </c>
      <c r="BE296" s="130" t="s">
        <v>176</v>
      </c>
      <c r="BF296" s="130" t="s">
        <v>176</v>
      </c>
      <c r="BG296" s="130" t="s">
        <v>176</v>
      </c>
      <c r="BH296" s="130" t="s">
        <v>176</v>
      </c>
      <c r="BI296" s="116">
        <f t="shared" si="236"/>
        <v>0</v>
      </c>
      <c r="BJ296" s="83">
        <f t="shared" si="234"/>
        <v>1.6666666666666666E-2</v>
      </c>
      <c r="BK296" s="100">
        <f t="shared" si="239"/>
        <v>2329.2000000000007</v>
      </c>
    </row>
    <row r="297" spans="1:63" ht="12.75" customHeight="1" outlineLevel="1" x14ac:dyDescent="0.2">
      <c r="A297" s="9">
        <v>359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227"/>
        <v>2329.2000000000003</v>
      </c>
      <c r="H297" s="139">
        <f t="shared" si="237"/>
        <v>77.640000000000015</v>
      </c>
      <c r="I297" s="139">
        <f t="shared" si="229"/>
        <v>465.84000000000009</v>
      </c>
      <c r="J297" s="139">
        <f t="shared" si="230"/>
        <v>465.84000000000009</v>
      </c>
      <c r="K297" s="139">
        <f t="shared" si="231"/>
        <v>465.84000000000009</v>
      </c>
      <c r="L297" s="139">
        <f t="shared" si="232"/>
        <v>465.84000000000009</v>
      </c>
      <c r="M297" s="139">
        <f t="shared" si="238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233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1" t="s">
        <v>176</v>
      </c>
      <c r="BB297" s="130" t="s">
        <v>176</v>
      </c>
      <c r="BC297" s="130" t="s">
        <v>176</v>
      </c>
      <c r="BD297" s="130" t="s">
        <v>176</v>
      </c>
      <c r="BE297" s="130" t="s">
        <v>176</v>
      </c>
      <c r="BF297" s="130" t="s">
        <v>176</v>
      </c>
      <c r="BG297" s="130" t="s">
        <v>176</v>
      </c>
      <c r="BH297" s="130" t="s">
        <v>176</v>
      </c>
      <c r="BI297" s="116">
        <f t="shared" si="236"/>
        <v>0</v>
      </c>
      <c r="BJ297" s="83">
        <f t="shared" si="234"/>
        <v>1.6666666666666666E-2</v>
      </c>
      <c r="BK297" s="100">
        <f t="shared" si="239"/>
        <v>2329.2000000000007</v>
      </c>
    </row>
    <row r="298" spans="1:63" ht="12.75" customHeight="1" outlineLevel="1" x14ac:dyDescent="0.2">
      <c r="A298" s="9">
        <v>360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227"/>
        <v>2329.2000000000003</v>
      </c>
      <c r="H298" s="139">
        <f t="shared" si="237"/>
        <v>77.640000000000015</v>
      </c>
      <c r="I298" s="139">
        <f t="shared" si="229"/>
        <v>465.84000000000009</v>
      </c>
      <c r="J298" s="139">
        <f t="shared" si="230"/>
        <v>465.84000000000009</v>
      </c>
      <c r="K298" s="139">
        <f t="shared" si="231"/>
        <v>465.84000000000009</v>
      </c>
      <c r="L298" s="139">
        <f t="shared" si="232"/>
        <v>465.84000000000009</v>
      </c>
      <c r="M298" s="139">
        <f t="shared" si="238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233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1" t="s">
        <v>176</v>
      </c>
      <c r="BB298" s="130" t="s">
        <v>176</v>
      </c>
      <c r="BC298" s="130" t="s">
        <v>176</v>
      </c>
      <c r="BD298" s="130" t="s">
        <v>176</v>
      </c>
      <c r="BE298" s="130" t="s">
        <v>176</v>
      </c>
      <c r="BF298" s="130" t="s">
        <v>176</v>
      </c>
      <c r="BG298" s="130" t="s">
        <v>176</v>
      </c>
      <c r="BH298" s="130" t="s">
        <v>176</v>
      </c>
      <c r="BI298" s="116">
        <f t="shared" si="236"/>
        <v>0</v>
      </c>
      <c r="BJ298" s="83">
        <f t="shared" si="234"/>
        <v>1.6666666666666666E-2</v>
      </c>
      <c r="BK298" s="100">
        <f t="shared" si="239"/>
        <v>2329.2000000000007</v>
      </c>
    </row>
    <row r="299" spans="1:63" ht="12.75" customHeight="1" outlineLevel="1" x14ac:dyDescent="0.2">
      <c r="A299" s="9">
        <v>361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227"/>
        <v>2329.2000000000003</v>
      </c>
      <c r="H299" s="139">
        <f t="shared" si="237"/>
        <v>77.640000000000015</v>
      </c>
      <c r="I299" s="139">
        <f t="shared" si="229"/>
        <v>465.84000000000009</v>
      </c>
      <c r="J299" s="139">
        <f t="shared" si="230"/>
        <v>465.84000000000009</v>
      </c>
      <c r="K299" s="139">
        <f t="shared" si="231"/>
        <v>465.84000000000009</v>
      </c>
      <c r="L299" s="139">
        <f t="shared" si="232"/>
        <v>465.84000000000009</v>
      </c>
      <c r="M299" s="139">
        <f t="shared" si="238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233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1" t="s">
        <v>176</v>
      </c>
      <c r="BB299" s="130" t="s">
        <v>176</v>
      </c>
      <c r="BC299" s="130" t="s">
        <v>176</v>
      </c>
      <c r="BD299" s="130" t="s">
        <v>176</v>
      </c>
      <c r="BE299" s="130" t="s">
        <v>176</v>
      </c>
      <c r="BF299" s="130" t="s">
        <v>176</v>
      </c>
      <c r="BG299" s="130" t="s">
        <v>176</v>
      </c>
      <c r="BH299" s="130" t="s">
        <v>176</v>
      </c>
      <c r="BI299" s="116">
        <f t="shared" si="236"/>
        <v>0</v>
      </c>
      <c r="BJ299" s="83">
        <f t="shared" si="234"/>
        <v>1.6666666666666666E-2</v>
      </c>
      <c r="BK299" s="100">
        <f t="shared" si="239"/>
        <v>2329.2000000000007</v>
      </c>
    </row>
    <row r="300" spans="1:63" ht="12.75" customHeight="1" outlineLevel="1" x14ac:dyDescent="0.2">
      <c r="A300" s="9">
        <v>362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227"/>
        <v>2329.2000000000003</v>
      </c>
      <c r="H300" s="139">
        <f t="shared" si="237"/>
        <v>77.640000000000015</v>
      </c>
      <c r="I300" s="139">
        <f t="shared" si="229"/>
        <v>465.84000000000009</v>
      </c>
      <c r="J300" s="139">
        <f t="shared" si="230"/>
        <v>465.84000000000009</v>
      </c>
      <c r="K300" s="139">
        <f t="shared" si="231"/>
        <v>465.84000000000009</v>
      </c>
      <c r="L300" s="139">
        <f t="shared" si="232"/>
        <v>465.84000000000009</v>
      </c>
      <c r="M300" s="139">
        <f t="shared" si="238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233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1" t="s">
        <v>176</v>
      </c>
      <c r="BB300" s="130" t="s">
        <v>176</v>
      </c>
      <c r="BC300" s="130" t="s">
        <v>176</v>
      </c>
      <c r="BD300" s="130" t="s">
        <v>176</v>
      </c>
      <c r="BE300" s="130" t="s">
        <v>176</v>
      </c>
      <c r="BF300" s="130" t="s">
        <v>176</v>
      </c>
      <c r="BG300" s="130" t="s">
        <v>176</v>
      </c>
      <c r="BH300" s="130" t="s">
        <v>176</v>
      </c>
      <c r="BI300" s="116">
        <f t="shared" si="236"/>
        <v>0</v>
      </c>
      <c r="BJ300" s="83">
        <f t="shared" si="234"/>
        <v>1.6666666666666666E-2</v>
      </c>
      <c r="BK300" s="100">
        <f t="shared" si="239"/>
        <v>2329.2000000000007</v>
      </c>
    </row>
    <row r="301" spans="1:63" ht="12.75" customHeight="1" outlineLevel="1" x14ac:dyDescent="0.2">
      <c r="A301" s="9">
        <v>363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227"/>
        <v>2329.2000000000003</v>
      </c>
      <c r="H301" s="139">
        <f t="shared" si="237"/>
        <v>77.640000000000015</v>
      </c>
      <c r="I301" s="139">
        <f t="shared" si="229"/>
        <v>465.84000000000009</v>
      </c>
      <c r="J301" s="139">
        <f t="shared" si="230"/>
        <v>465.84000000000009</v>
      </c>
      <c r="K301" s="139">
        <f t="shared" si="231"/>
        <v>465.84000000000009</v>
      </c>
      <c r="L301" s="139">
        <f t="shared" si="232"/>
        <v>465.84000000000009</v>
      </c>
      <c r="M301" s="139">
        <f t="shared" si="238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233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1" t="s">
        <v>176</v>
      </c>
      <c r="BB301" s="130" t="s">
        <v>176</v>
      </c>
      <c r="BC301" s="130" t="s">
        <v>176</v>
      </c>
      <c r="BD301" s="130" t="s">
        <v>176</v>
      </c>
      <c r="BE301" s="130" t="s">
        <v>176</v>
      </c>
      <c r="BF301" s="130" t="s">
        <v>176</v>
      </c>
      <c r="BG301" s="130" t="s">
        <v>176</v>
      </c>
      <c r="BH301" s="130" t="s">
        <v>176</v>
      </c>
      <c r="BI301" s="116">
        <f t="shared" si="236"/>
        <v>0</v>
      </c>
      <c r="BJ301" s="83">
        <f t="shared" si="234"/>
        <v>1.6666666666666666E-2</v>
      </c>
      <c r="BK301" s="100">
        <f t="shared" si="239"/>
        <v>2329.2000000000007</v>
      </c>
    </row>
    <row r="302" spans="1:63" ht="12.75" customHeight="1" outlineLevel="1" x14ac:dyDescent="0.2">
      <c r="A302" s="9">
        <v>364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227"/>
        <v>2329.2000000000003</v>
      </c>
      <c r="H302" s="139">
        <f t="shared" si="237"/>
        <v>77.640000000000015</v>
      </c>
      <c r="I302" s="139">
        <f t="shared" si="229"/>
        <v>465.84000000000009</v>
      </c>
      <c r="J302" s="139">
        <f t="shared" si="230"/>
        <v>465.84000000000009</v>
      </c>
      <c r="K302" s="139">
        <f t="shared" si="231"/>
        <v>465.84000000000009</v>
      </c>
      <c r="L302" s="139">
        <f t="shared" si="232"/>
        <v>465.84000000000009</v>
      </c>
      <c r="M302" s="139">
        <f t="shared" si="238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233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1" t="s">
        <v>176</v>
      </c>
      <c r="BB302" s="130" t="s">
        <v>176</v>
      </c>
      <c r="BC302" s="130" t="s">
        <v>176</v>
      </c>
      <c r="BD302" s="130" t="s">
        <v>176</v>
      </c>
      <c r="BE302" s="130" t="s">
        <v>176</v>
      </c>
      <c r="BF302" s="130" t="s">
        <v>176</v>
      </c>
      <c r="BG302" s="130" t="s">
        <v>176</v>
      </c>
      <c r="BH302" s="130" t="s">
        <v>176</v>
      </c>
      <c r="BI302" s="116">
        <f t="shared" si="236"/>
        <v>0</v>
      </c>
      <c r="BJ302" s="83">
        <f t="shared" si="234"/>
        <v>1.6666666666666666E-2</v>
      </c>
      <c r="BK302" s="100">
        <f t="shared" si="239"/>
        <v>2329.2000000000007</v>
      </c>
    </row>
    <row r="303" spans="1:63" ht="12.75" customHeight="1" outlineLevel="1" x14ac:dyDescent="0.2">
      <c r="A303" s="9">
        <v>365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227"/>
        <v>2329.2000000000003</v>
      </c>
      <c r="H303" s="139">
        <f t="shared" si="237"/>
        <v>77.640000000000015</v>
      </c>
      <c r="I303" s="139">
        <f t="shared" si="229"/>
        <v>465.84000000000009</v>
      </c>
      <c r="J303" s="139">
        <f t="shared" si="230"/>
        <v>465.84000000000009</v>
      </c>
      <c r="K303" s="139">
        <f t="shared" si="231"/>
        <v>465.84000000000009</v>
      </c>
      <c r="L303" s="139">
        <f t="shared" si="232"/>
        <v>465.84000000000009</v>
      </c>
      <c r="M303" s="139">
        <f t="shared" si="238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233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1" t="s">
        <v>176</v>
      </c>
      <c r="BB303" s="130" t="s">
        <v>176</v>
      </c>
      <c r="BC303" s="130" t="s">
        <v>176</v>
      </c>
      <c r="BD303" s="130" t="s">
        <v>176</v>
      </c>
      <c r="BE303" s="130" t="s">
        <v>176</v>
      </c>
      <c r="BF303" s="130" t="s">
        <v>176</v>
      </c>
      <c r="BG303" s="130" t="s">
        <v>176</v>
      </c>
      <c r="BH303" s="130" t="s">
        <v>176</v>
      </c>
      <c r="BI303" s="116">
        <f t="shared" si="236"/>
        <v>0</v>
      </c>
      <c r="BJ303" s="83">
        <f t="shared" si="234"/>
        <v>1.6666666666666666E-2</v>
      </c>
      <c r="BK303" s="100">
        <f t="shared" si="239"/>
        <v>2329.2000000000007</v>
      </c>
    </row>
    <row r="304" spans="1:63" ht="12.75" customHeight="1" outlineLevel="1" x14ac:dyDescent="0.2">
      <c r="A304" s="9">
        <v>366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227"/>
        <v>2329.2000000000003</v>
      </c>
      <c r="H304" s="139">
        <f t="shared" si="237"/>
        <v>77.640000000000015</v>
      </c>
      <c r="I304" s="139">
        <f t="shared" si="229"/>
        <v>465.84000000000009</v>
      </c>
      <c r="J304" s="139">
        <f t="shared" si="230"/>
        <v>465.84000000000009</v>
      </c>
      <c r="K304" s="139">
        <f t="shared" si="231"/>
        <v>465.84000000000009</v>
      </c>
      <c r="L304" s="139">
        <f t="shared" si="232"/>
        <v>465.84000000000009</v>
      </c>
      <c r="M304" s="139">
        <f t="shared" si="238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233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1" t="s">
        <v>176</v>
      </c>
      <c r="BB304" s="130" t="s">
        <v>176</v>
      </c>
      <c r="BC304" s="130" t="s">
        <v>176</v>
      </c>
      <c r="BD304" s="130" t="s">
        <v>176</v>
      </c>
      <c r="BE304" s="130" t="s">
        <v>176</v>
      </c>
      <c r="BF304" s="130" t="s">
        <v>176</v>
      </c>
      <c r="BG304" s="130" t="s">
        <v>176</v>
      </c>
      <c r="BH304" s="130" t="s">
        <v>176</v>
      </c>
      <c r="BI304" s="116">
        <f t="shared" si="236"/>
        <v>0</v>
      </c>
      <c r="BJ304" s="83">
        <f t="shared" si="234"/>
        <v>1.6666666666666666E-2</v>
      </c>
      <c r="BK304" s="100">
        <f t="shared" si="239"/>
        <v>2329.2000000000007</v>
      </c>
    </row>
    <row r="305" spans="1:63" ht="12.75" customHeight="1" outlineLevel="1" x14ac:dyDescent="0.2">
      <c r="A305" s="9">
        <v>367</v>
      </c>
      <c r="B305" s="10" t="s">
        <v>138</v>
      </c>
      <c r="C305" s="11">
        <v>5556249</v>
      </c>
      <c r="D305" s="12">
        <v>42303</v>
      </c>
      <c r="E305" s="33"/>
      <c r="F305" s="102">
        <v>2588</v>
      </c>
      <c r="G305" s="138">
        <f t="shared" si="227"/>
        <v>2329.2000000000003</v>
      </c>
      <c r="H305" s="139">
        <f t="shared" si="237"/>
        <v>77.640000000000015</v>
      </c>
      <c r="I305" s="139">
        <f t="shared" si="229"/>
        <v>465.84000000000009</v>
      </c>
      <c r="J305" s="139">
        <f t="shared" si="230"/>
        <v>465.84000000000009</v>
      </c>
      <c r="K305" s="139">
        <f t="shared" si="231"/>
        <v>465.84000000000009</v>
      </c>
      <c r="L305" s="139">
        <f t="shared" si="232"/>
        <v>465.84000000000009</v>
      </c>
      <c r="M305" s="139">
        <f t="shared" si="238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233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1" t="s">
        <v>176</v>
      </c>
      <c r="BB305" s="130" t="s">
        <v>176</v>
      </c>
      <c r="BC305" s="130" t="s">
        <v>176</v>
      </c>
      <c r="BD305" s="130" t="s">
        <v>176</v>
      </c>
      <c r="BE305" s="130" t="s">
        <v>176</v>
      </c>
      <c r="BF305" s="130" t="s">
        <v>176</v>
      </c>
      <c r="BG305" s="130" t="s">
        <v>176</v>
      </c>
      <c r="BH305" s="130" t="s">
        <v>176</v>
      </c>
      <c r="BI305" s="116">
        <f t="shared" si="236"/>
        <v>0</v>
      </c>
      <c r="BJ305" s="83">
        <f t="shared" si="234"/>
        <v>1.6666666666666666E-2</v>
      </c>
      <c r="BK305" s="100">
        <f t="shared" si="239"/>
        <v>2329.2000000000007</v>
      </c>
    </row>
    <row r="306" spans="1:63" ht="12.75" customHeight="1" outlineLevel="1" x14ac:dyDescent="0.2">
      <c r="A306" s="9">
        <v>368</v>
      </c>
      <c r="B306" s="10" t="s">
        <v>138</v>
      </c>
      <c r="C306" s="11">
        <v>5556249</v>
      </c>
      <c r="D306" s="12">
        <v>42303</v>
      </c>
      <c r="E306" s="33"/>
      <c r="F306" s="102">
        <v>2588</v>
      </c>
      <c r="G306" s="138">
        <f t="shared" si="227"/>
        <v>2329.2000000000003</v>
      </c>
      <c r="H306" s="139">
        <f t="shared" si="237"/>
        <v>77.640000000000015</v>
      </c>
      <c r="I306" s="139">
        <f t="shared" si="229"/>
        <v>465.84000000000009</v>
      </c>
      <c r="J306" s="139">
        <f t="shared" si="230"/>
        <v>465.84000000000009</v>
      </c>
      <c r="K306" s="139">
        <f t="shared" si="231"/>
        <v>465.84000000000009</v>
      </c>
      <c r="L306" s="139">
        <f t="shared" si="232"/>
        <v>465.84000000000009</v>
      </c>
      <c r="M306" s="139">
        <f t="shared" si="238"/>
        <v>388.20000000000005</v>
      </c>
      <c r="N306" s="140" t="s">
        <v>176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233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1" t="s">
        <v>176</v>
      </c>
      <c r="BB306" s="130" t="s">
        <v>176</v>
      </c>
      <c r="BC306" s="130" t="s">
        <v>176</v>
      </c>
      <c r="BD306" s="130" t="s">
        <v>176</v>
      </c>
      <c r="BE306" s="130" t="s">
        <v>176</v>
      </c>
      <c r="BF306" s="130" t="s">
        <v>176</v>
      </c>
      <c r="BG306" s="130" t="s">
        <v>176</v>
      </c>
      <c r="BH306" s="130" t="s">
        <v>176</v>
      </c>
      <c r="BI306" s="116">
        <f t="shared" si="236"/>
        <v>0</v>
      </c>
      <c r="BJ306" s="83">
        <f t="shared" si="234"/>
        <v>1.6666666666666666E-2</v>
      </c>
      <c r="BK306" s="100">
        <f t="shared" si="239"/>
        <v>2329.2000000000007</v>
      </c>
    </row>
    <row r="307" spans="1:63" ht="12.75" customHeight="1" outlineLevel="1" x14ac:dyDescent="0.2">
      <c r="A307" s="9">
        <v>369</v>
      </c>
      <c r="B307" s="10" t="s">
        <v>138</v>
      </c>
      <c r="C307" s="11">
        <v>5556249</v>
      </c>
      <c r="D307" s="12">
        <v>42303</v>
      </c>
      <c r="E307" s="33"/>
      <c r="F307" s="102">
        <v>2588</v>
      </c>
      <c r="G307" s="138">
        <f t="shared" si="227"/>
        <v>2329.2000000000003</v>
      </c>
      <c r="H307" s="139">
        <f t="shared" si="237"/>
        <v>77.640000000000015</v>
      </c>
      <c r="I307" s="139">
        <f t="shared" si="229"/>
        <v>465.84000000000009</v>
      </c>
      <c r="J307" s="139">
        <f t="shared" si="230"/>
        <v>465.84000000000009</v>
      </c>
      <c r="K307" s="139">
        <f t="shared" si="231"/>
        <v>465.84000000000009</v>
      </c>
      <c r="L307" s="139">
        <f t="shared" si="232"/>
        <v>465.84000000000009</v>
      </c>
      <c r="M307" s="139">
        <f t="shared" si="238"/>
        <v>388.20000000000005</v>
      </c>
      <c r="N307" s="140" t="s">
        <v>176</v>
      </c>
      <c r="O307" s="130" t="s">
        <v>176</v>
      </c>
      <c r="P307" s="130" t="s">
        <v>176</v>
      </c>
      <c r="Q307" s="130" t="s">
        <v>176</v>
      </c>
      <c r="R307" s="130" t="s">
        <v>176</v>
      </c>
      <c r="S307" s="130" t="s">
        <v>176</v>
      </c>
      <c r="T307" s="130" t="s">
        <v>176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233"/>
        <v>0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1" t="s">
        <v>176</v>
      </c>
      <c r="BB307" s="130" t="s">
        <v>176</v>
      </c>
      <c r="BC307" s="130" t="s">
        <v>176</v>
      </c>
      <c r="BD307" s="130" t="s">
        <v>176</v>
      </c>
      <c r="BE307" s="130" t="s">
        <v>176</v>
      </c>
      <c r="BF307" s="130" t="s">
        <v>176</v>
      </c>
      <c r="BG307" s="130" t="s">
        <v>176</v>
      </c>
      <c r="BH307" s="130" t="s">
        <v>176</v>
      </c>
      <c r="BI307" s="116">
        <f t="shared" si="236"/>
        <v>0</v>
      </c>
      <c r="BJ307" s="83">
        <f t="shared" si="234"/>
        <v>1.6666666666666666E-2</v>
      </c>
      <c r="BK307" s="100">
        <f t="shared" si="239"/>
        <v>2329.2000000000007</v>
      </c>
    </row>
    <row r="308" spans="1:63" ht="12.75" customHeight="1" outlineLevel="1" x14ac:dyDescent="0.2">
      <c r="A308" s="9">
        <v>370</v>
      </c>
      <c r="B308" s="10" t="s">
        <v>138</v>
      </c>
      <c r="C308" s="11">
        <v>5556249</v>
      </c>
      <c r="D308" s="12">
        <v>42303</v>
      </c>
      <c r="E308" s="33"/>
      <c r="F308" s="102">
        <v>2588</v>
      </c>
      <c r="G308" s="138">
        <f t="shared" si="227"/>
        <v>2329.2000000000003</v>
      </c>
      <c r="H308" s="139">
        <f t="shared" si="237"/>
        <v>77.640000000000015</v>
      </c>
      <c r="I308" s="139">
        <f t="shared" si="229"/>
        <v>465.84000000000009</v>
      </c>
      <c r="J308" s="139">
        <f t="shared" si="230"/>
        <v>465.84000000000009</v>
      </c>
      <c r="K308" s="139">
        <f t="shared" si="231"/>
        <v>465.84000000000009</v>
      </c>
      <c r="L308" s="139">
        <f t="shared" si="232"/>
        <v>465.84000000000009</v>
      </c>
      <c r="M308" s="139">
        <f t="shared" si="238"/>
        <v>388.20000000000005</v>
      </c>
      <c r="N308" s="140" t="s">
        <v>176</v>
      </c>
      <c r="O308" s="130" t="s">
        <v>176</v>
      </c>
      <c r="P308" s="130" t="s">
        <v>176</v>
      </c>
      <c r="Q308" s="130" t="s">
        <v>176</v>
      </c>
      <c r="R308" s="130" t="s">
        <v>176</v>
      </c>
      <c r="S308" s="130" t="s">
        <v>176</v>
      </c>
      <c r="T308" s="130" t="s">
        <v>176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233"/>
        <v>0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1" t="s">
        <v>176</v>
      </c>
      <c r="BB308" s="130" t="s">
        <v>176</v>
      </c>
      <c r="BC308" s="130" t="s">
        <v>176</v>
      </c>
      <c r="BD308" s="130" t="s">
        <v>176</v>
      </c>
      <c r="BE308" s="130" t="s">
        <v>176</v>
      </c>
      <c r="BF308" s="130" t="s">
        <v>176</v>
      </c>
      <c r="BG308" s="130" t="s">
        <v>176</v>
      </c>
      <c r="BH308" s="130" t="s">
        <v>176</v>
      </c>
      <c r="BI308" s="116">
        <f t="shared" si="236"/>
        <v>0</v>
      </c>
      <c r="BJ308" s="83">
        <f t="shared" si="234"/>
        <v>1.6666666666666666E-2</v>
      </c>
      <c r="BK308" s="100">
        <f t="shared" si="239"/>
        <v>2329.2000000000007</v>
      </c>
    </row>
    <row r="309" spans="1:63" ht="12.75" customHeight="1" outlineLevel="1" x14ac:dyDescent="0.2">
      <c r="A309" s="9">
        <v>371</v>
      </c>
      <c r="B309" s="10" t="s">
        <v>138</v>
      </c>
      <c r="C309" s="11">
        <v>5556249</v>
      </c>
      <c r="D309" s="12">
        <v>42303</v>
      </c>
      <c r="E309" s="141"/>
      <c r="F309" s="132">
        <v>2588</v>
      </c>
      <c r="G309" s="138">
        <f t="shared" si="227"/>
        <v>2329.2000000000003</v>
      </c>
      <c r="H309" s="139">
        <f t="shared" si="237"/>
        <v>77.640000000000015</v>
      </c>
      <c r="I309" s="139">
        <f t="shared" si="229"/>
        <v>465.84000000000009</v>
      </c>
      <c r="J309" s="139">
        <f t="shared" si="230"/>
        <v>465.84000000000009</v>
      </c>
      <c r="K309" s="139">
        <f t="shared" si="231"/>
        <v>465.84000000000009</v>
      </c>
      <c r="L309" s="139">
        <f t="shared" si="232"/>
        <v>465.84000000000009</v>
      </c>
      <c r="M309" s="139">
        <f t="shared" si="238"/>
        <v>388.20000000000005</v>
      </c>
      <c r="N309" s="140" t="s">
        <v>176</v>
      </c>
      <c r="O309" s="130" t="s">
        <v>176</v>
      </c>
      <c r="P309" s="130" t="s">
        <v>176</v>
      </c>
      <c r="Q309" s="130" t="s">
        <v>176</v>
      </c>
      <c r="R309" s="130" t="s">
        <v>176</v>
      </c>
      <c r="S309" s="130" t="s">
        <v>176</v>
      </c>
      <c r="T309" s="130" t="s">
        <v>176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233"/>
        <v>0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1" t="s">
        <v>176</v>
      </c>
      <c r="BB309" s="130" t="s">
        <v>176</v>
      </c>
      <c r="BC309" s="130" t="s">
        <v>176</v>
      </c>
      <c r="BD309" s="130" t="s">
        <v>176</v>
      </c>
      <c r="BE309" s="130" t="s">
        <v>176</v>
      </c>
      <c r="BF309" s="130" t="s">
        <v>176</v>
      </c>
      <c r="BG309" s="130" t="s">
        <v>176</v>
      </c>
      <c r="BH309" s="130" t="s">
        <v>176</v>
      </c>
      <c r="BI309" s="116">
        <f t="shared" si="236"/>
        <v>0</v>
      </c>
      <c r="BJ309" s="83">
        <f t="shared" si="234"/>
        <v>1.6666666666666666E-2</v>
      </c>
      <c r="BK309" s="100">
        <f t="shared" si="239"/>
        <v>2329.2000000000007</v>
      </c>
    </row>
    <row r="310" spans="1:63" ht="12.75" customHeight="1" outlineLevel="1" x14ac:dyDescent="0.2">
      <c r="A310" s="9">
        <v>373</v>
      </c>
      <c r="B310" s="10" t="s">
        <v>139</v>
      </c>
      <c r="C310" s="11">
        <v>6430</v>
      </c>
      <c r="D310" s="12">
        <v>42515</v>
      </c>
      <c r="E310" s="7"/>
      <c r="F310" s="102">
        <v>395</v>
      </c>
      <c r="G310" s="138">
        <f t="shared" si="227"/>
        <v>355.5</v>
      </c>
      <c r="H310" s="142">
        <v>0</v>
      </c>
      <c r="I310" s="139">
        <v>41.51</v>
      </c>
      <c r="J310" s="139">
        <f t="shared" si="230"/>
        <v>71.100000000000009</v>
      </c>
      <c r="K310" s="139">
        <f t="shared" si="231"/>
        <v>71.100000000000009</v>
      </c>
      <c r="L310" s="139">
        <f t="shared" si="232"/>
        <v>71.100000000000009</v>
      </c>
      <c r="M310" s="139">
        <f t="shared" ref="M310:M327" si="240">G310*20%</f>
        <v>71.100000000000009</v>
      </c>
      <c r="N310" s="140">
        <f>((G310*20%)/12)*5</f>
        <v>29.625000000000004</v>
      </c>
      <c r="O310" s="130" t="s">
        <v>176</v>
      </c>
      <c r="P310" s="130" t="s">
        <v>176</v>
      </c>
      <c r="Q310" s="130" t="s">
        <v>176</v>
      </c>
      <c r="R310" s="130" t="s">
        <v>176</v>
      </c>
      <c r="S310" s="130" t="s">
        <v>176</v>
      </c>
      <c r="T310" s="130" t="s">
        <v>176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233"/>
        <v>0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1" t="s">
        <v>176</v>
      </c>
      <c r="BB310" s="130" t="s">
        <v>176</v>
      </c>
      <c r="BC310" s="130" t="s">
        <v>176</v>
      </c>
      <c r="BD310" s="130" t="s">
        <v>176</v>
      </c>
      <c r="BE310" s="130" t="s">
        <v>176</v>
      </c>
      <c r="BF310" s="130" t="s">
        <v>176</v>
      </c>
      <c r="BG310" s="130" t="s">
        <v>176</v>
      </c>
      <c r="BH310" s="130" t="s">
        <v>176</v>
      </c>
      <c r="BI310" s="116">
        <f t="shared" si="236"/>
        <v>0</v>
      </c>
      <c r="BJ310" s="83">
        <f t="shared" si="234"/>
        <v>1.6666666666666666E-2</v>
      </c>
      <c r="BK310" s="100">
        <f>+I310+J310+K310+L310+M310+N310</f>
        <v>355.53500000000008</v>
      </c>
    </row>
    <row r="311" spans="1:63" ht="12.75" customHeight="1" outlineLevel="1" x14ac:dyDescent="0.2">
      <c r="A311" s="9">
        <f>'REAVALIAÇÃO GERAL'!A278</f>
        <v>378</v>
      </c>
      <c r="B311" s="10" t="str">
        <f>'REAVALIAÇÃO GERAL'!B278</f>
        <v>NOTEBOOK ACER ALPHA SWITCH 12" 128 SSD</v>
      </c>
      <c r="C311" s="11">
        <f>'REAVALIAÇÃO GERAL'!C278</f>
        <v>203</v>
      </c>
      <c r="D311" s="12">
        <f>'REAVALIAÇÃO GERAL'!D278</f>
        <v>42916</v>
      </c>
      <c r="E311" s="7">
        <f>'REAVALIAÇÃO GERAL'!E278</f>
        <v>0</v>
      </c>
      <c r="F311" s="102">
        <f>'REAVALIAÇÃO GERAL'!F278</f>
        <v>4491</v>
      </c>
      <c r="G311" s="208">
        <f t="shared" si="227"/>
        <v>4041.9</v>
      </c>
      <c r="H311" s="143">
        <v>0</v>
      </c>
      <c r="I311" s="143">
        <v>0</v>
      </c>
      <c r="J311" s="71">
        <f t="shared" ref="J311:J326" si="241">G311*(20%/12*6)</f>
        <v>404.19000000000005</v>
      </c>
      <c r="K311" s="71">
        <f t="shared" si="231"/>
        <v>808.38000000000011</v>
      </c>
      <c r="L311" s="71">
        <f t="shared" si="232"/>
        <v>808.38000000000011</v>
      </c>
      <c r="M311" s="71">
        <f t="shared" si="240"/>
        <v>808.38000000000011</v>
      </c>
      <c r="N311" s="71">
        <f t="shared" ref="N311:N327" si="242">G311*20%</f>
        <v>808.38000000000011</v>
      </c>
      <c r="O311" s="130">
        <f t="shared" ref="O311:O327" si="243">G311*BJ311</f>
        <v>67.364999999999995</v>
      </c>
      <c r="P311" s="130">
        <f t="shared" ref="P311:P327" si="244">G311*BJ311</f>
        <v>67.364999999999995</v>
      </c>
      <c r="Q311" s="130">
        <f t="shared" ref="Q311:Q327" si="245">G311*BJ311</f>
        <v>67.364999999999995</v>
      </c>
      <c r="R311" s="130">
        <f t="shared" ref="R311:R327" si="246">G311*BJ311</f>
        <v>67.364999999999995</v>
      </c>
      <c r="S311" s="130">
        <f t="shared" ref="S311:S330" si="247">G311*BJ311</f>
        <v>67.364999999999995</v>
      </c>
      <c r="T311" s="130">
        <f t="shared" ref="T311:T332" si="248">G311*BJ311</f>
        <v>67.364999999999995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233"/>
        <v>404.19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1" t="s">
        <v>176</v>
      </c>
      <c r="BB311" s="130" t="s">
        <v>176</v>
      </c>
      <c r="BC311" s="130" t="s">
        <v>176</v>
      </c>
      <c r="BD311" s="130" t="s">
        <v>176</v>
      </c>
      <c r="BE311" s="130" t="s">
        <v>176</v>
      </c>
      <c r="BF311" s="130" t="s">
        <v>176</v>
      </c>
      <c r="BG311" s="130" t="s">
        <v>176</v>
      </c>
      <c r="BH311" s="130" t="s">
        <v>176</v>
      </c>
      <c r="BI311" s="116">
        <f t="shared" si="236"/>
        <v>0</v>
      </c>
      <c r="BJ311" s="83">
        <f t="shared" si="234"/>
        <v>1.6666666666666666E-2</v>
      </c>
      <c r="BK311" s="100">
        <f t="shared" ref="BK311:BK326" si="249">+I311+J311+K311+L311+M311+N311+O311+P311+Q311+R311+S311+T311</f>
        <v>4041.8999999999992</v>
      </c>
    </row>
    <row r="312" spans="1:63" ht="12.75" customHeight="1" outlineLevel="1" x14ac:dyDescent="0.2">
      <c r="A312" s="9">
        <f>'REAVALIAÇÃO GERAL'!A279</f>
        <v>379</v>
      </c>
      <c r="B312" s="10" t="str">
        <f>'REAVALIAÇÃO GERAL'!B279</f>
        <v>NOTEBOOK ACER ALPHA SWITCH 12" 128 SSD</v>
      </c>
      <c r="C312" s="11">
        <f>'REAVALIAÇÃO GERAL'!C279</f>
        <v>203</v>
      </c>
      <c r="D312" s="12">
        <f>'REAVALIAÇÃO GERAL'!D279</f>
        <v>42916</v>
      </c>
      <c r="E312" s="7">
        <f>'REAVALIAÇÃO GERAL'!E279</f>
        <v>0</v>
      </c>
      <c r="F312" s="102">
        <f>'REAVALIAÇÃO GERAL'!F279</f>
        <v>4491</v>
      </c>
      <c r="G312" s="208">
        <f t="shared" si="227"/>
        <v>4041.9</v>
      </c>
      <c r="H312" s="143">
        <v>0</v>
      </c>
      <c r="I312" s="143">
        <v>0</v>
      </c>
      <c r="J312" s="71">
        <f t="shared" si="241"/>
        <v>404.19000000000005</v>
      </c>
      <c r="K312" s="71">
        <f t="shared" si="231"/>
        <v>808.38000000000011</v>
      </c>
      <c r="L312" s="71">
        <f t="shared" si="232"/>
        <v>808.38000000000011</v>
      </c>
      <c r="M312" s="71">
        <f t="shared" si="240"/>
        <v>808.38000000000011</v>
      </c>
      <c r="N312" s="71">
        <f t="shared" si="242"/>
        <v>808.38000000000011</v>
      </c>
      <c r="O312" s="130">
        <f t="shared" si="243"/>
        <v>67.364999999999995</v>
      </c>
      <c r="P312" s="130">
        <f t="shared" si="244"/>
        <v>67.364999999999995</v>
      </c>
      <c r="Q312" s="130">
        <f t="shared" si="245"/>
        <v>67.364999999999995</v>
      </c>
      <c r="R312" s="130">
        <f t="shared" si="246"/>
        <v>67.364999999999995</v>
      </c>
      <c r="S312" s="130">
        <f t="shared" si="247"/>
        <v>67.364999999999995</v>
      </c>
      <c r="T312" s="130">
        <f t="shared" si="248"/>
        <v>67.364999999999995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233"/>
        <v>404.19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1" t="s">
        <v>176</v>
      </c>
      <c r="BB312" s="130" t="s">
        <v>176</v>
      </c>
      <c r="BC312" s="130" t="s">
        <v>176</v>
      </c>
      <c r="BD312" s="130" t="s">
        <v>176</v>
      </c>
      <c r="BE312" s="130" t="s">
        <v>176</v>
      </c>
      <c r="BF312" s="130" t="s">
        <v>176</v>
      </c>
      <c r="BG312" s="130" t="s">
        <v>176</v>
      </c>
      <c r="BH312" s="130" t="s">
        <v>176</v>
      </c>
      <c r="BI312" s="116">
        <f t="shared" si="236"/>
        <v>0</v>
      </c>
      <c r="BJ312" s="83">
        <f t="shared" si="234"/>
        <v>1.6666666666666666E-2</v>
      </c>
      <c r="BK312" s="100">
        <f t="shared" si="249"/>
        <v>4041.8999999999992</v>
      </c>
    </row>
    <row r="313" spans="1:63" ht="12.75" customHeight="1" outlineLevel="1" x14ac:dyDescent="0.2">
      <c r="A313" s="9">
        <f>'REAVALIAÇÃO GERAL'!A280</f>
        <v>380</v>
      </c>
      <c r="B313" s="10" t="str">
        <f>'REAVALIAÇÃO GERAL'!B280</f>
        <v>NOBREAK NHS 1400 VA BIVOLT</v>
      </c>
      <c r="C313" s="11">
        <f>'REAVALIAÇÃO GERAL'!C280</f>
        <v>203</v>
      </c>
      <c r="D313" s="12">
        <f>'REAVALIAÇÃO GERAL'!D280</f>
        <v>42916</v>
      </c>
      <c r="E313" s="7">
        <f>'REAVALIAÇÃO GERAL'!E280</f>
        <v>0</v>
      </c>
      <c r="F313" s="102">
        <f>'REAVALIAÇÃO GERAL'!F280</f>
        <v>677</v>
      </c>
      <c r="G313" s="208">
        <f t="shared" si="227"/>
        <v>609.30000000000007</v>
      </c>
      <c r="H313" s="143">
        <v>0</v>
      </c>
      <c r="I313" s="143">
        <v>0</v>
      </c>
      <c r="J313" s="71">
        <f t="shared" si="241"/>
        <v>60.930000000000007</v>
      </c>
      <c r="K313" s="71">
        <f t="shared" si="231"/>
        <v>121.86000000000001</v>
      </c>
      <c r="L313" s="71">
        <f t="shared" si="232"/>
        <v>121.86000000000001</v>
      </c>
      <c r="M313" s="71">
        <f t="shared" si="240"/>
        <v>121.86000000000001</v>
      </c>
      <c r="N313" s="71">
        <f t="shared" si="242"/>
        <v>121.86000000000001</v>
      </c>
      <c r="O313" s="130">
        <f t="shared" si="243"/>
        <v>10.155000000000001</v>
      </c>
      <c r="P313" s="130">
        <f t="shared" si="244"/>
        <v>10.155000000000001</v>
      </c>
      <c r="Q313" s="130">
        <f t="shared" si="245"/>
        <v>10.155000000000001</v>
      </c>
      <c r="R313" s="130">
        <f t="shared" si="246"/>
        <v>10.155000000000001</v>
      </c>
      <c r="S313" s="130">
        <f t="shared" si="247"/>
        <v>10.155000000000001</v>
      </c>
      <c r="T313" s="130">
        <f t="shared" si="248"/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233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1" t="s">
        <v>176</v>
      </c>
      <c r="BB313" s="130" t="s">
        <v>176</v>
      </c>
      <c r="BC313" s="130" t="s">
        <v>176</v>
      </c>
      <c r="BD313" s="130" t="s">
        <v>176</v>
      </c>
      <c r="BE313" s="130" t="s">
        <v>176</v>
      </c>
      <c r="BF313" s="130" t="s">
        <v>176</v>
      </c>
      <c r="BG313" s="130" t="s">
        <v>176</v>
      </c>
      <c r="BH313" s="130" t="s">
        <v>176</v>
      </c>
      <c r="BI313" s="116">
        <f t="shared" si="236"/>
        <v>0</v>
      </c>
      <c r="BJ313" s="83">
        <f t="shared" si="234"/>
        <v>1.6666666666666666E-2</v>
      </c>
      <c r="BK313" s="100">
        <f t="shared" si="249"/>
        <v>609.29999999999995</v>
      </c>
    </row>
    <row r="314" spans="1:63" ht="12.75" customHeight="1" outlineLevel="1" x14ac:dyDescent="0.2">
      <c r="A314" s="9">
        <f>'REAVALIAÇÃO GERAL'!A281</f>
        <v>381</v>
      </c>
      <c r="B314" s="10" t="str">
        <f>'REAVALIAÇÃO GERAL'!B281</f>
        <v>NOBREAK NHS 1400 VA BIVOLT</v>
      </c>
      <c r="C314" s="11">
        <f>'REAVALIAÇÃO GERAL'!C281</f>
        <v>203</v>
      </c>
      <c r="D314" s="12">
        <f>'REAVALIAÇÃO GERAL'!D281</f>
        <v>42916</v>
      </c>
      <c r="E314" s="7">
        <f>'REAVALIAÇÃO GERAL'!E281</f>
        <v>0</v>
      </c>
      <c r="F314" s="102">
        <f>'REAVALIAÇÃO GERAL'!F281</f>
        <v>677</v>
      </c>
      <c r="G314" s="208">
        <f t="shared" si="227"/>
        <v>609.30000000000007</v>
      </c>
      <c r="H314" s="143">
        <v>0</v>
      </c>
      <c r="I314" s="143">
        <v>0</v>
      </c>
      <c r="J314" s="71">
        <f t="shared" si="241"/>
        <v>60.930000000000007</v>
      </c>
      <c r="K314" s="71">
        <f t="shared" si="231"/>
        <v>121.86000000000001</v>
      </c>
      <c r="L314" s="71">
        <f t="shared" si="232"/>
        <v>121.86000000000001</v>
      </c>
      <c r="M314" s="71">
        <f t="shared" si="240"/>
        <v>121.86000000000001</v>
      </c>
      <c r="N314" s="71">
        <f t="shared" si="242"/>
        <v>121.86000000000001</v>
      </c>
      <c r="O314" s="130">
        <f t="shared" si="243"/>
        <v>10.155000000000001</v>
      </c>
      <c r="P314" s="130">
        <f t="shared" si="244"/>
        <v>10.155000000000001</v>
      </c>
      <c r="Q314" s="130">
        <f t="shared" si="245"/>
        <v>10.155000000000001</v>
      </c>
      <c r="R314" s="130">
        <f t="shared" si="246"/>
        <v>10.155000000000001</v>
      </c>
      <c r="S314" s="130">
        <f t="shared" si="247"/>
        <v>10.155000000000001</v>
      </c>
      <c r="T314" s="130">
        <f t="shared" si="248"/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233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1" t="s">
        <v>176</v>
      </c>
      <c r="BB314" s="130" t="s">
        <v>176</v>
      </c>
      <c r="BC314" s="130" t="s">
        <v>176</v>
      </c>
      <c r="BD314" s="130" t="s">
        <v>176</v>
      </c>
      <c r="BE314" s="130" t="s">
        <v>176</v>
      </c>
      <c r="BF314" s="130" t="s">
        <v>176</v>
      </c>
      <c r="BG314" s="130" t="s">
        <v>176</v>
      </c>
      <c r="BH314" s="130" t="s">
        <v>176</v>
      </c>
      <c r="BI314" s="116">
        <f t="shared" si="236"/>
        <v>0</v>
      </c>
      <c r="BJ314" s="83">
        <f t="shared" si="234"/>
        <v>1.6666666666666666E-2</v>
      </c>
      <c r="BK314" s="100">
        <f t="shared" si="249"/>
        <v>609.29999999999995</v>
      </c>
    </row>
    <row r="315" spans="1:63" ht="12.75" customHeight="1" outlineLevel="1" x14ac:dyDescent="0.2">
      <c r="A315" s="9">
        <f>'REAVALIAÇÃO GERAL'!A282</f>
        <v>382</v>
      </c>
      <c r="B315" s="10" t="str">
        <f>'REAVALIAÇÃO GERAL'!B282</f>
        <v>NOBREAK NHS 1400 VA BIVOLT</v>
      </c>
      <c r="C315" s="11">
        <f>'REAVALIAÇÃO GERAL'!C282</f>
        <v>203</v>
      </c>
      <c r="D315" s="12">
        <f>'REAVALIAÇÃO GERAL'!D282</f>
        <v>42916</v>
      </c>
      <c r="E315" s="7">
        <f>'REAVALIAÇÃO GERAL'!E282</f>
        <v>0</v>
      </c>
      <c r="F315" s="102">
        <f>'REAVALIAÇÃO GERAL'!F282</f>
        <v>677</v>
      </c>
      <c r="G315" s="208">
        <f t="shared" si="227"/>
        <v>609.30000000000007</v>
      </c>
      <c r="H315" s="143">
        <v>0</v>
      </c>
      <c r="I315" s="143">
        <v>0</v>
      </c>
      <c r="J315" s="71">
        <f t="shared" si="241"/>
        <v>60.930000000000007</v>
      </c>
      <c r="K315" s="71">
        <f t="shared" si="231"/>
        <v>121.86000000000001</v>
      </c>
      <c r="L315" s="71">
        <f t="shared" si="232"/>
        <v>121.86000000000001</v>
      </c>
      <c r="M315" s="71">
        <f t="shared" si="240"/>
        <v>121.86000000000001</v>
      </c>
      <c r="N315" s="71">
        <f t="shared" si="242"/>
        <v>121.86000000000001</v>
      </c>
      <c r="O315" s="130">
        <f t="shared" si="243"/>
        <v>10.155000000000001</v>
      </c>
      <c r="P315" s="130">
        <f t="shared" si="244"/>
        <v>10.155000000000001</v>
      </c>
      <c r="Q315" s="130">
        <f t="shared" si="245"/>
        <v>10.155000000000001</v>
      </c>
      <c r="R315" s="130">
        <f t="shared" si="246"/>
        <v>10.155000000000001</v>
      </c>
      <c r="S315" s="130">
        <f t="shared" si="247"/>
        <v>10.155000000000001</v>
      </c>
      <c r="T315" s="130">
        <f t="shared" si="248"/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233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1" t="s">
        <v>176</v>
      </c>
      <c r="BB315" s="130" t="s">
        <v>176</v>
      </c>
      <c r="BC315" s="130" t="s">
        <v>176</v>
      </c>
      <c r="BD315" s="130" t="s">
        <v>176</v>
      </c>
      <c r="BE315" s="130" t="s">
        <v>176</v>
      </c>
      <c r="BF315" s="130" t="s">
        <v>176</v>
      </c>
      <c r="BG315" s="130" t="s">
        <v>176</v>
      </c>
      <c r="BH315" s="130" t="s">
        <v>176</v>
      </c>
      <c r="BI315" s="116">
        <f t="shared" si="236"/>
        <v>0</v>
      </c>
      <c r="BJ315" s="83">
        <f t="shared" si="234"/>
        <v>1.6666666666666666E-2</v>
      </c>
      <c r="BK315" s="100">
        <f t="shared" si="249"/>
        <v>609.29999999999995</v>
      </c>
    </row>
    <row r="316" spans="1:63" ht="12.75" customHeight="1" outlineLevel="1" x14ac:dyDescent="0.2">
      <c r="A316" s="9">
        <f>'REAVALIAÇÃO GERAL'!A283</f>
        <v>383</v>
      </c>
      <c r="B316" s="10" t="str">
        <f>'REAVALIAÇÃO GERAL'!B283</f>
        <v>NOBREAK NHS 1400 VA BIVOLT</v>
      </c>
      <c r="C316" s="11">
        <f>'REAVALIAÇÃO GERAL'!C283</f>
        <v>203</v>
      </c>
      <c r="D316" s="12">
        <f>'REAVALIAÇÃO GERAL'!D283</f>
        <v>42916</v>
      </c>
      <c r="E316" s="7">
        <f>'REAVALIAÇÃO GERAL'!E283</f>
        <v>0</v>
      </c>
      <c r="F316" s="102">
        <f>'REAVALIAÇÃO GERAL'!F283</f>
        <v>677</v>
      </c>
      <c r="G316" s="208">
        <f t="shared" si="227"/>
        <v>609.30000000000007</v>
      </c>
      <c r="H316" s="143">
        <v>0</v>
      </c>
      <c r="I316" s="143">
        <v>0</v>
      </c>
      <c r="J316" s="71">
        <f t="shared" si="241"/>
        <v>60.930000000000007</v>
      </c>
      <c r="K316" s="71">
        <f t="shared" si="231"/>
        <v>121.86000000000001</v>
      </c>
      <c r="L316" s="71">
        <f t="shared" si="232"/>
        <v>121.86000000000001</v>
      </c>
      <c r="M316" s="71">
        <f t="shared" si="240"/>
        <v>121.86000000000001</v>
      </c>
      <c r="N316" s="71">
        <f t="shared" si="242"/>
        <v>121.86000000000001</v>
      </c>
      <c r="O316" s="130">
        <f t="shared" si="243"/>
        <v>10.155000000000001</v>
      </c>
      <c r="P316" s="130">
        <f t="shared" si="244"/>
        <v>10.155000000000001</v>
      </c>
      <c r="Q316" s="130">
        <f t="shared" si="245"/>
        <v>10.155000000000001</v>
      </c>
      <c r="R316" s="130">
        <f t="shared" si="246"/>
        <v>10.155000000000001</v>
      </c>
      <c r="S316" s="130">
        <f t="shared" si="247"/>
        <v>10.155000000000001</v>
      </c>
      <c r="T316" s="130">
        <f t="shared" si="248"/>
        <v>10.155000000000001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233"/>
        <v>60.930000000000007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1" t="s">
        <v>176</v>
      </c>
      <c r="BB316" s="130" t="s">
        <v>176</v>
      </c>
      <c r="BC316" s="130" t="s">
        <v>176</v>
      </c>
      <c r="BD316" s="130" t="s">
        <v>176</v>
      </c>
      <c r="BE316" s="130" t="s">
        <v>176</v>
      </c>
      <c r="BF316" s="130" t="s">
        <v>176</v>
      </c>
      <c r="BG316" s="130" t="s">
        <v>176</v>
      </c>
      <c r="BH316" s="130" t="s">
        <v>176</v>
      </c>
      <c r="BI316" s="116">
        <f t="shared" si="236"/>
        <v>0</v>
      </c>
      <c r="BJ316" s="83">
        <f t="shared" si="234"/>
        <v>1.6666666666666666E-2</v>
      </c>
      <c r="BK316" s="100">
        <f t="shared" si="249"/>
        <v>609.29999999999995</v>
      </c>
    </row>
    <row r="317" spans="1:63" ht="12.75" customHeight="1" outlineLevel="1" x14ac:dyDescent="0.2">
      <c r="A317" s="9">
        <f>'REAVALIAÇÃO GERAL'!A284</f>
        <v>384</v>
      </c>
      <c r="B317" s="10" t="str">
        <f>'REAVALIAÇÃO GERAL'!B284</f>
        <v>NOBREAK NHS 1400 VA BIVOLT</v>
      </c>
      <c r="C317" s="11">
        <f>'REAVALIAÇÃO GERAL'!C284</f>
        <v>203</v>
      </c>
      <c r="D317" s="12">
        <f>'REAVALIAÇÃO GERAL'!D284</f>
        <v>42916</v>
      </c>
      <c r="E317" s="7">
        <f>'REAVALIAÇÃO GERAL'!E284</f>
        <v>0</v>
      </c>
      <c r="F317" s="102">
        <f>'REAVALIAÇÃO GERAL'!F284</f>
        <v>677</v>
      </c>
      <c r="G317" s="208">
        <f t="shared" si="227"/>
        <v>609.30000000000007</v>
      </c>
      <c r="H317" s="143">
        <v>0</v>
      </c>
      <c r="I317" s="143">
        <v>0</v>
      </c>
      <c r="J317" s="71">
        <f t="shared" si="241"/>
        <v>60.930000000000007</v>
      </c>
      <c r="K317" s="71">
        <f t="shared" si="231"/>
        <v>121.86000000000001</v>
      </c>
      <c r="L317" s="71">
        <f t="shared" si="232"/>
        <v>121.86000000000001</v>
      </c>
      <c r="M317" s="71">
        <f t="shared" si="240"/>
        <v>121.86000000000001</v>
      </c>
      <c r="N317" s="71">
        <f t="shared" si="242"/>
        <v>121.86000000000001</v>
      </c>
      <c r="O317" s="130">
        <f t="shared" si="243"/>
        <v>10.155000000000001</v>
      </c>
      <c r="P317" s="130">
        <f t="shared" si="244"/>
        <v>10.155000000000001</v>
      </c>
      <c r="Q317" s="130">
        <f t="shared" si="245"/>
        <v>10.155000000000001</v>
      </c>
      <c r="R317" s="130">
        <f t="shared" si="246"/>
        <v>10.155000000000001</v>
      </c>
      <c r="S317" s="130">
        <f t="shared" si="247"/>
        <v>10.155000000000001</v>
      </c>
      <c r="T317" s="130">
        <f t="shared" si="248"/>
        <v>10.155000000000001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233"/>
        <v>60.930000000000007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1" t="s">
        <v>176</v>
      </c>
      <c r="BB317" s="130" t="s">
        <v>176</v>
      </c>
      <c r="BC317" s="130" t="s">
        <v>176</v>
      </c>
      <c r="BD317" s="130" t="s">
        <v>176</v>
      </c>
      <c r="BE317" s="130" t="s">
        <v>176</v>
      </c>
      <c r="BF317" s="130" t="s">
        <v>176</v>
      </c>
      <c r="BG317" s="130" t="s">
        <v>176</v>
      </c>
      <c r="BH317" s="130" t="s">
        <v>176</v>
      </c>
      <c r="BI317" s="116">
        <f t="shared" si="236"/>
        <v>0</v>
      </c>
      <c r="BJ317" s="83">
        <f t="shared" si="234"/>
        <v>1.6666666666666666E-2</v>
      </c>
      <c r="BK317" s="100">
        <f t="shared" si="249"/>
        <v>609.29999999999995</v>
      </c>
    </row>
    <row r="318" spans="1:63" ht="12.75" customHeight="1" outlineLevel="1" x14ac:dyDescent="0.2">
      <c r="A318" s="9">
        <f>'REAVALIAÇÃO GERAL'!A285</f>
        <v>385</v>
      </c>
      <c r="B318" s="10" t="str">
        <f>'REAVALIAÇÃO GERAL'!B285</f>
        <v>NOBREAK NHS 1400 VA BIVOLT</v>
      </c>
      <c r="C318" s="11">
        <f>'REAVALIAÇÃO GERAL'!C285</f>
        <v>203</v>
      </c>
      <c r="D318" s="12">
        <f>'REAVALIAÇÃO GERAL'!D285</f>
        <v>42916</v>
      </c>
      <c r="E318" s="7">
        <f>'REAVALIAÇÃO GERAL'!E285</f>
        <v>0</v>
      </c>
      <c r="F318" s="102">
        <f>'REAVALIAÇÃO GERAL'!F285</f>
        <v>677</v>
      </c>
      <c r="G318" s="208">
        <f t="shared" si="227"/>
        <v>609.30000000000007</v>
      </c>
      <c r="H318" s="143">
        <v>0</v>
      </c>
      <c r="I318" s="143">
        <v>0</v>
      </c>
      <c r="J318" s="71">
        <f t="shared" si="241"/>
        <v>60.930000000000007</v>
      </c>
      <c r="K318" s="71">
        <f t="shared" si="231"/>
        <v>121.86000000000001</v>
      </c>
      <c r="L318" s="71">
        <f t="shared" si="232"/>
        <v>121.86000000000001</v>
      </c>
      <c r="M318" s="71">
        <f t="shared" si="240"/>
        <v>121.86000000000001</v>
      </c>
      <c r="N318" s="71">
        <f t="shared" si="242"/>
        <v>121.86000000000001</v>
      </c>
      <c r="O318" s="130">
        <f t="shared" si="243"/>
        <v>10.155000000000001</v>
      </c>
      <c r="P318" s="130">
        <f t="shared" si="244"/>
        <v>10.155000000000001</v>
      </c>
      <c r="Q318" s="130">
        <f t="shared" si="245"/>
        <v>10.155000000000001</v>
      </c>
      <c r="R318" s="130">
        <f t="shared" si="246"/>
        <v>10.155000000000001</v>
      </c>
      <c r="S318" s="130">
        <f t="shared" si="247"/>
        <v>10.155000000000001</v>
      </c>
      <c r="T318" s="130">
        <f t="shared" si="248"/>
        <v>10.155000000000001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233"/>
        <v>60.930000000000007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1" t="s">
        <v>176</v>
      </c>
      <c r="BB318" s="130" t="s">
        <v>176</v>
      </c>
      <c r="BC318" s="130" t="s">
        <v>176</v>
      </c>
      <c r="BD318" s="130" t="s">
        <v>176</v>
      </c>
      <c r="BE318" s="130" t="s">
        <v>176</v>
      </c>
      <c r="BF318" s="130" t="s">
        <v>176</v>
      </c>
      <c r="BG318" s="130" t="s">
        <v>176</v>
      </c>
      <c r="BH318" s="130" t="s">
        <v>176</v>
      </c>
      <c r="BI318" s="116">
        <f t="shared" ref="BI318:BI327" si="250">SUM(BB318:BF318)</f>
        <v>0</v>
      </c>
      <c r="BJ318" s="83">
        <f t="shared" si="234"/>
        <v>1.6666666666666666E-2</v>
      </c>
      <c r="BK318" s="100">
        <f t="shared" si="249"/>
        <v>609.29999999999995</v>
      </c>
    </row>
    <row r="319" spans="1:63" ht="12.75" customHeight="1" outlineLevel="1" x14ac:dyDescent="0.2">
      <c r="A319" s="9">
        <f>'REAVALIAÇÃO GERAL'!A286</f>
        <v>386</v>
      </c>
      <c r="B319" s="10" t="str">
        <f>'REAVALIAÇÃO GERAL'!B286</f>
        <v>NOBREAK NHS 1400 VA BIVOLT</v>
      </c>
      <c r="C319" s="11">
        <f>'REAVALIAÇÃO GERAL'!C286</f>
        <v>203</v>
      </c>
      <c r="D319" s="12">
        <f>'REAVALIAÇÃO GERAL'!D286</f>
        <v>42916</v>
      </c>
      <c r="E319" s="7">
        <f>'REAVALIAÇÃO GERAL'!E286</f>
        <v>0</v>
      </c>
      <c r="F319" s="102">
        <f>'REAVALIAÇÃO GERAL'!F286</f>
        <v>677</v>
      </c>
      <c r="G319" s="208">
        <f t="shared" si="227"/>
        <v>609.30000000000007</v>
      </c>
      <c r="H319" s="143">
        <v>0</v>
      </c>
      <c r="I319" s="143">
        <v>0</v>
      </c>
      <c r="J319" s="71">
        <f t="shared" si="241"/>
        <v>60.930000000000007</v>
      </c>
      <c r="K319" s="71">
        <f t="shared" si="231"/>
        <v>121.86000000000001</v>
      </c>
      <c r="L319" s="71">
        <f t="shared" si="232"/>
        <v>121.86000000000001</v>
      </c>
      <c r="M319" s="71">
        <f t="shared" si="240"/>
        <v>121.86000000000001</v>
      </c>
      <c r="N319" s="71">
        <f t="shared" si="242"/>
        <v>121.86000000000001</v>
      </c>
      <c r="O319" s="130">
        <f t="shared" si="243"/>
        <v>10.155000000000001</v>
      </c>
      <c r="P319" s="130">
        <f t="shared" si="244"/>
        <v>10.155000000000001</v>
      </c>
      <c r="Q319" s="130">
        <f t="shared" si="245"/>
        <v>10.155000000000001</v>
      </c>
      <c r="R319" s="130">
        <f t="shared" si="246"/>
        <v>10.155000000000001</v>
      </c>
      <c r="S319" s="130">
        <f t="shared" si="247"/>
        <v>10.155000000000001</v>
      </c>
      <c r="T319" s="130">
        <f t="shared" si="248"/>
        <v>10.155000000000001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233"/>
        <v>60.930000000000007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1" t="s">
        <v>176</v>
      </c>
      <c r="BB319" s="130" t="s">
        <v>176</v>
      </c>
      <c r="BC319" s="130" t="s">
        <v>176</v>
      </c>
      <c r="BD319" s="130" t="s">
        <v>176</v>
      </c>
      <c r="BE319" s="130" t="s">
        <v>176</v>
      </c>
      <c r="BF319" s="130" t="s">
        <v>176</v>
      </c>
      <c r="BG319" s="130" t="s">
        <v>176</v>
      </c>
      <c r="BH319" s="130" t="s">
        <v>176</v>
      </c>
      <c r="BI319" s="116">
        <f t="shared" si="250"/>
        <v>0</v>
      </c>
      <c r="BJ319" s="83">
        <f t="shared" si="234"/>
        <v>1.6666666666666666E-2</v>
      </c>
      <c r="BK319" s="100">
        <f t="shared" si="249"/>
        <v>609.29999999999995</v>
      </c>
    </row>
    <row r="320" spans="1:63" ht="12.75" customHeight="1" outlineLevel="1" x14ac:dyDescent="0.2">
      <c r="A320" s="9">
        <f>'REAVALIAÇÃO GERAL'!A287</f>
        <v>387</v>
      </c>
      <c r="B320" s="10" t="str">
        <f>'REAVALIAÇÃO GERAL'!B287</f>
        <v>MULTIFUNCIONAL LASERJET COLOR HP M176N MFP PRO</v>
      </c>
      <c r="C320" s="11">
        <f>'REAVALIAÇÃO GERAL'!C287</f>
        <v>203</v>
      </c>
      <c r="D320" s="12">
        <f>'REAVALIAÇÃO GERAL'!D287</f>
        <v>42916</v>
      </c>
      <c r="E320" s="7">
        <f>'REAVALIAÇÃO GERAL'!E287</f>
        <v>0</v>
      </c>
      <c r="F320" s="102">
        <f>'REAVALIAÇÃO GERAL'!F287</f>
        <v>2557</v>
      </c>
      <c r="G320" s="208">
        <f t="shared" si="227"/>
        <v>2301.3000000000002</v>
      </c>
      <c r="H320" s="143">
        <v>0</v>
      </c>
      <c r="I320" s="143">
        <v>0</v>
      </c>
      <c r="J320" s="71">
        <f t="shared" si="241"/>
        <v>230.13000000000002</v>
      </c>
      <c r="K320" s="71">
        <f t="shared" si="231"/>
        <v>460.26000000000005</v>
      </c>
      <c r="L320" s="71">
        <f t="shared" si="232"/>
        <v>460.26000000000005</v>
      </c>
      <c r="M320" s="71">
        <f t="shared" si="240"/>
        <v>460.26000000000005</v>
      </c>
      <c r="N320" s="71">
        <f t="shared" si="242"/>
        <v>460.26000000000005</v>
      </c>
      <c r="O320" s="130">
        <f t="shared" si="243"/>
        <v>38.355000000000004</v>
      </c>
      <c r="P320" s="130">
        <f t="shared" si="244"/>
        <v>38.355000000000004</v>
      </c>
      <c r="Q320" s="130">
        <f t="shared" si="245"/>
        <v>38.355000000000004</v>
      </c>
      <c r="R320" s="130">
        <f t="shared" si="246"/>
        <v>38.355000000000004</v>
      </c>
      <c r="S320" s="130">
        <f t="shared" si="247"/>
        <v>38.355000000000004</v>
      </c>
      <c r="T320" s="130">
        <f t="shared" si="248"/>
        <v>38.355000000000004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233"/>
        <v>230.13000000000005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1" t="s">
        <v>176</v>
      </c>
      <c r="BB320" s="130" t="s">
        <v>176</v>
      </c>
      <c r="BC320" s="130" t="s">
        <v>176</v>
      </c>
      <c r="BD320" s="130" t="s">
        <v>176</v>
      </c>
      <c r="BE320" s="130" t="s">
        <v>176</v>
      </c>
      <c r="BF320" s="130" t="s">
        <v>176</v>
      </c>
      <c r="BG320" s="130" t="s">
        <v>176</v>
      </c>
      <c r="BH320" s="130" t="s">
        <v>176</v>
      </c>
      <c r="BI320" s="116">
        <f t="shared" si="250"/>
        <v>0</v>
      </c>
      <c r="BJ320" s="83">
        <f t="shared" si="234"/>
        <v>1.6666666666666666E-2</v>
      </c>
      <c r="BK320" s="100">
        <f t="shared" si="249"/>
        <v>2301.3000000000002</v>
      </c>
    </row>
    <row r="321" spans="1:63" ht="12.75" customHeight="1" outlineLevel="1" x14ac:dyDescent="0.2">
      <c r="A321" s="9">
        <f>'REAVALIAÇÃO GERAL'!A288</f>
        <v>388</v>
      </c>
      <c r="B321" s="10" t="str">
        <f>'REAVALIAÇÃO GERAL'!B288</f>
        <v>PROJETOR MULTIMIDIA ACER X117 3600 LUMENS</v>
      </c>
      <c r="C321" s="11">
        <f>'REAVALIAÇÃO GERAL'!C288</f>
        <v>203</v>
      </c>
      <c r="D321" s="12">
        <f>'REAVALIAÇÃO GERAL'!D288</f>
        <v>42916</v>
      </c>
      <c r="E321" s="7">
        <f>'REAVALIAÇÃO GERAL'!E288</f>
        <v>0</v>
      </c>
      <c r="F321" s="102">
        <f>'REAVALIAÇÃO GERAL'!F288</f>
        <v>1891</v>
      </c>
      <c r="G321" s="208">
        <f t="shared" si="227"/>
        <v>1701.9</v>
      </c>
      <c r="H321" s="143">
        <v>0</v>
      </c>
      <c r="I321" s="143">
        <v>0</v>
      </c>
      <c r="J321" s="71">
        <f t="shared" si="241"/>
        <v>170.19000000000003</v>
      </c>
      <c r="K321" s="71">
        <f t="shared" si="231"/>
        <v>340.38000000000005</v>
      </c>
      <c r="L321" s="71">
        <f t="shared" si="232"/>
        <v>340.38000000000005</v>
      </c>
      <c r="M321" s="71">
        <f t="shared" si="240"/>
        <v>340.38000000000005</v>
      </c>
      <c r="N321" s="71">
        <f t="shared" si="242"/>
        <v>340.38000000000005</v>
      </c>
      <c r="O321" s="130">
        <f t="shared" si="243"/>
        <v>28.365000000000002</v>
      </c>
      <c r="P321" s="130">
        <f t="shared" si="244"/>
        <v>28.365000000000002</v>
      </c>
      <c r="Q321" s="130">
        <f t="shared" si="245"/>
        <v>28.365000000000002</v>
      </c>
      <c r="R321" s="130">
        <f t="shared" si="246"/>
        <v>28.365000000000002</v>
      </c>
      <c r="S321" s="130">
        <f t="shared" si="247"/>
        <v>28.365000000000002</v>
      </c>
      <c r="T321" s="130">
        <f t="shared" si="248"/>
        <v>28.365000000000002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233"/>
        <v>170.19000000000003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1" t="s">
        <v>176</v>
      </c>
      <c r="BB321" s="130" t="s">
        <v>176</v>
      </c>
      <c r="BC321" s="130" t="s">
        <v>176</v>
      </c>
      <c r="BD321" s="130" t="s">
        <v>176</v>
      </c>
      <c r="BE321" s="130" t="s">
        <v>176</v>
      </c>
      <c r="BF321" s="130" t="s">
        <v>176</v>
      </c>
      <c r="BG321" s="130" t="s">
        <v>176</v>
      </c>
      <c r="BH321" s="130" t="s">
        <v>176</v>
      </c>
      <c r="BI321" s="116">
        <f t="shared" si="250"/>
        <v>0</v>
      </c>
      <c r="BJ321" s="83">
        <f t="shared" si="234"/>
        <v>1.6666666666666666E-2</v>
      </c>
      <c r="BK321" s="100">
        <f t="shared" si="249"/>
        <v>1701.9000000000003</v>
      </c>
    </row>
    <row r="322" spans="1:63" ht="12.75" customHeight="1" outlineLevel="1" x14ac:dyDescent="0.2">
      <c r="A322" s="9">
        <f>'REAVALIAÇÃO GERAL'!A289</f>
        <v>389</v>
      </c>
      <c r="B322" s="10" t="str">
        <f>'REAVALIAÇÃO GERAL'!B289</f>
        <v>PROJETOR MULTIMIDIA ACER X117 3600 LUMENS</v>
      </c>
      <c r="C322" s="11">
        <f>'REAVALIAÇÃO GERAL'!C289</f>
        <v>203</v>
      </c>
      <c r="D322" s="12">
        <f>'REAVALIAÇÃO GERAL'!D289</f>
        <v>42916</v>
      </c>
      <c r="E322" s="7">
        <f>'REAVALIAÇÃO GERAL'!E289</f>
        <v>0</v>
      </c>
      <c r="F322" s="102">
        <f>'REAVALIAÇÃO GERAL'!F289</f>
        <v>1891</v>
      </c>
      <c r="G322" s="208">
        <f t="shared" si="227"/>
        <v>1701.9</v>
      </c>
      <c r="H322" s="143">
        <v>0</v>
      </c>
      <c r="I322" s="143">
        <v>0</v>
      </c>
      <c r="J322" s="71">
        <f t="shared" si="241"/>
        <v>170.19000000000003</v>
      </c>
      <c r="K322" s="71">
        <f t="shared" si="231"/>
        <v>340.38000000000005</v>
      </c>
      <c r="L322" s="71">
        <f t="shared" si="232"/>
        <v>340.38000000000005</v>
      </c>
      <c r="M322" s="71">
        <f t="shared" si="240"/>
        <v>340.38000000000005</v>
      </c>
      <c r="N322" s="71">
        <f t="shared" si="242"/>
        <v>340.38000000000005</v>
      </c>
      <c r="O322" s="130">
        <f t="shared" si="243"/>
        <v>28.365000000000002</v>
      </c>
      <c r="P322" s="130">
        <f t="shared" si="244"/>
        <v>28.365000000000002</v>
      </c>
      <c r="Q322" s="130">
        <f t="shared" si="245"/>
        <v>28.365000000000002</v>
      </c>
      <c r="R322" s="130">
        <f t="shared" si="246"/>
        <v>28.365000000000002</v>
      </c>
      <c r="S322" s="130">
        <f t="shared" si="247"/>
        <v>28.365000000000002</v>
      </c>
      <c r="T322" s="130">
        <f t="shared" si="248"/>
        <v>28.365000000000002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233"/>
        <v>170.19000000000003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1" t="s">
        <v>176</v>
      </c>
      <c r="BB322" s="130" t="s">
        <v>176</v>
      </c>
      <c r="BC322" s="130" t="s">
        <v>176</v>
      </c>
      <c r="BD322" s="130" t="s">
        <v>176</v>
      </c>
      <c r="BE322" s="130" t="s">
        <v>176</v>
      </c>
      <c r="BF322" s="130" t="s">
        <v>176</v>
      </c>
      <c r="BG322" s="130" t="s">
        <v>176</v>
      </c>
      <c r="BH322" s="130" t="s">
        <v>176</v>
      </c>
      <c r="BI322" s="116">
        <f t="shared" si="250"/>
        <v>0</v>
      </c>
      <c r="BJ322" s="83">
        <f t="shared" si="234"/>
        <v>1.6666666666666666E-2</v>
      </c>
      <c r="BK322" s="100">
        <f t="shared" si="249"/>
        <v>1701.9000000000003</v>
      </c>
    </row>
    <row r="323" spans="1:63" ht="12.75" customHeight="1" outlineLevel="1" x14ac:dyDescent="0.2">
      <c r="A323" s="9">
        <f>'REAVALIAÇÃO GERAL'!A290</f>
        <v>390</v>
      </c>
      <c r="B323" s="10" t="str">
        <f>'REAVALIAÇÃO GERAL'!B290</f>
        <v>MULTIFUNCIONAL BROTHER D-1617W</v>
      </c>
      <c r="C323" s="11">
        <f>'REAVALIAÇÃO GERAL'!C290</f>
        <v>206</v>
      </c>
      <c r="D323" s="12">
        <f>'REAVALIAÇÃO GERAL'!D290</f>
        <v>42916</v>
      </c>
      <c r="E323" s="7">
        <f>'REAVALIAÇÃO GERAL'!E290</f>
        <v>0</v>
      </c>
      <c r="F323" s="102">
        <f>'REAVALIAÇÃO GERAL'!F290</f>
        <v>935</v>
      </c>
      <c r="G323" s="208">
        <f t="shared" si="227"/>
        <v>841.5</v>
      </c>
      <c r="H323" s="143">
        <v>0</v>
      </c>
      <c r="I323" s="143">
        <v>0</v>
      </c>
      <c r="J323" s="71">
        <f t="shared" si="241"/>
        <v>84.15</v>
      </c>
      <c r="K323" s="71">
        <f t="shared" si="231"/>
        <v>168.3</v>
      </c>
      <c r="L323" s="71">
        <f t="shared" si="232"/>
        <v>168.3</v>
      </c>
      <c r="M323" s="71">
        <f t="shared" si="240"/>
        <v>168.3</v>
      </c>
      <c r="N323" s="71">
        <f t="shared" si="242"/>
        <v>168.3</v>
      </c>
      <c r="O323" s="130">
        <f t="shared" si="243"/>
        <v>14.025</v>
      </c>
      <c r="P323" s="130">
        <f t="shared" si="244"/>
        <v>14.025</v>
      </c>
      <c r="Q323" s="130">
        <f t="shared" si="245"/>
        <v>14.025</v>
      </c>
      <c r="R323" s="130">
        <f t="shared" si="246"/>
        <v>14.025</v>
      </c>
      <c r="S323" s="130">
        <f t="shared" si="247"/>
        <v>14.025</v>
      </c>
      <c r="T323" s="130">
        <f t="shared" si="248"/>
        <v>14.025</v>
      </c>
      <c r="U323" s="130" t="s">
        <v>176</v>
      </c>
      <c r="V323" s="130" t="s">
        <v>176</v>
      </c>
      <c r="W323" s="130" t="s">
        <v>176</v>
      </c>
      <c r="X323" s="130" t="s">
        <v>176</v>
      </c>
      <c r="Y323" s="130" t="s">
        <v>176</v>
      </c>
      <c r="Z323" s="130" t="s">
        <v>176</v>
      </c>
      <c r="AA323" s="100">
        <f t="shared" si="233"/>
        <v>84.15</v>
      </c>
      <c r="AB323" s="130" t="s">
        <v>176</v>
      </c>
      <c r="AC323" s="130" t="s">
        <v>176</v>
      </c>
      <c r="AD323" s="130" t="s">
        <v>176</v>
      </c>
      <c r="AE323" s="130" t="s">
        <v>176</v>
      </c>
      <c r="AF323" s="130" t="s">
        <v>176</v>
      </c>
      <c r="AG323" s="130" t="s">
        <v>176</v>
      </c>
      <c r="AH323" s="130" t="s">
        <v>176</v>
      </c>
      <c r="AI323" s="130" t="s">
        <v>176</v>
      </c>
      <c r="AJ323" s="130" t="s">
        <v>176</v>
      </c>
      <c r="AK323" s="130" t="s">
        <v>176</v>
      </c>
      <c r="AL323" s="130" t="s">
        <v>176</v>
      </c>
      <c r="AM323" s="130" t="s">
        <v>176</v>
      </c>
      <c r="AN323" s="130" t="s">
        <v>176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1" t="s">
        <v>176</v>
      </c>
      <c r="BB323" s="130" t="s">
        <v>176</v>
      </c>
      <c r="BC323" s="130" t="s">
        <v>176</v>
      </c>
      <c r="BD323" s="130" t="s">
        <v>176</v>
      </c>
      <c r="BE323" s="130" t="s">
        <v>176</v>
      </c>
      <c r="BF323" s="130" t="s">
        <v>176</v>
      </c>
      <c r="BG323" s="130" t="s">
        <v>176</v>
      </c>
      <c r="BH323" s="130" t="s">
        <v>176</v>
      </c>
      <c r="BI323" s="116">
        <f t="shared" si="250"/>
        <v>0</v>
      </c>
      <c r="BJ323" s="83">
        <f t="shared" si="234"/>
        <v>1.6666666666666666E-2</v>
      </c>
      <c r="BK323" s="100">
        <f t="shared" si="249"/>
        <v>841.49999999999977</v>
      </c>
    </row>
    <row r="324" spans="1:63" ht="12.75" customHeight="1" outlineLevel="1" x14ac:dyDescent="0.2">
      <c r="A324" s="9">
        <f>'REAVALIAÇÃO GERAL'!A291</f>
        <v>391</v>
      </c>
      <c r="B324" s="10" t="str">
        <f>'REAVALIAÇÃO GERAL'!B291</f>
        <v>MULTIFUNCIONAL BROTHER D-1617W</v>
      </c>
      <c r="C324" s="11">
        <f>'REAVALIAÇÃO GERAL'!C291</f>
        <v>206</v>
      </c>
      <c r="D324" s="12">
        <f>'REAVALIAÇÃO GERAL'!D291</f>
        <v>42916</v>
      </c>
      <c r="E324" s="7">
        <f>'REAVALIAÇÃO GERAL'!E291</f>
        <v>0</v>
      </c>
      <c r="F324" s="102">
        <f>'REAVALIAÇÃO GERAL'!F291</f>
        <v>935</v>
      </c>
      <c r="G324" s="208">
        <f t="shared" si="227"/>
        <v>841.5</v>
      </c>
      <c r="H324" s="143">
        <v>0</v>
      </c>
      <c r="I324" s="143">
        <v>0</v>
      </c>
      <c r="J324" s="71">
        <f t="shared" si="241"/>
        <v>84.15</v>
      </c>
      <c r="K324" s="71">
        <f t="shared" si="231"/>
        <v>168.3</v>
      </c>
      <c r="L324" s="71">
        <f t="shared" si="232"/>
        <v>168.3</v>
      </c>
      <c r="M324" s="71">
        <f t="shared" si="240"/>
        <v>168.3</v>
      </c>
      <c r="N324" s="71">
        <f t="shared" si="242"/>
        <v>168.3</v>
      </c>
      <c r="O324" s="130">
        <f t="shared" si="243"/>
        <v>14.025</v>
      </c>
      <c r="P324" s="130">
        <f t="shared" si="244"/>
        <v>14.025</v>
      </c>
      <c r="Q324" s="130">
        <f t="shared" si="245"/>
        <v>14.025</v>
      </c>
      <c r="R324" s="130">
        <f t="shared" si="246"/>
        <v>14.025</v>
      </c>
      <c r="S324" s="130">
        <f t="shared" si="247"/>
        <v>14.025</v>
      </c>
      <c r="T324" s="130">
        <f t="shared" si="248"/>
        <v>14.025</v>
      </c>
      <c r="U324" s="130" t="s">
        <v>176</v>
      </c>
      <c r="V324" s="130" t="s">
        <v>176</v>
      </c>
      <c r="W324" s="130" t="s">
        <v>176</v>
      </c>
      <c r="X324" s="130" t="s">
        <v>176</v>
      </c>
      <c r="Y324" s="130" t="s">
        <v>176</v>
      </c>
      <c r="Z324" s="130" t="s">
        <v>176</v>
      </c>
      <c r="AA324" s="100">
        <f t="shared" si="233"/>
        <v>84.15</v>
      </c>
      <c r="AB324" s="130" t="s">
        <v>176</v>
      </c>
      <c r="AC324" s="130" t="s">
        <v>176</v>
      </c>
      <c r="AD324" s="130" t="s">
        <v>176</v>
      </c>
      <c r="AE324" s="130" t="s">
        <v>176</v>
      </c>
      <c r="AF324" s="130" t="s">
        <v>176</v>
      </c>
      <c r="AG324" s="130" t="s">
        <v>176</v>
      </c>
      <c r="AH324" s="130" t="s">
        <v>176</v>
      </c>
      <c r="AI324" s="130" t="s">
        <v>176</v>
      </c>
      <c r="AJ324" s="130" t="s">
        <v>176</v>
      </c>
      <c r="AK324" s="130" t="s">
        <v>176</v>
      </c>
      <c r="AL324" s="130" t="s">
        <v>176</v>
      </c>
      <c r="AM324" s="130" t="s">
        <v>176</v>
      </c>
      <c r="AN324" s="130" t="s">
        <v>176</v>
      </c>
      <c r="AO324" s="130" t="s">
        <v>176</v>
      </c>
      <c r="AP324" s="130" t="s">
        <v>176</v>
      </c>
      <c r="AQ324" s="130" t="s">
        <v>176</v>
      </c>
      <c r="AR324" s="130" t="s">
        <v>176</v>
      </c>
      <c r="AS324" s="130" t="s">
        <v>176</v>
      </c>
      <c r="AT324" s="130" t="s">
        <v>176</v>
      </c>
      <c r="AU324" s="130" t="s">
        <v>176</v>
      </c>
      <c r="AV324" s="130" t="s">
        <v>176</v>
      </c>
      <c r="AW324" s="130" t="s">
        <v>176</v>
      </c>
      <c r="AX324" s="130" t="s">
        <v>176</v>
      </c>
      <c r="AY324" s="130" t="s">
        <v>176</v>
      </c>
      <c r="AZ324" s="130" t="s">
        <v>176</v>
      </c>
      <c r="BA324" s="201" t="s">
        <v>176</v>
      </c>
      <c r="BB324" s="130" t="s">
        <v>176</v>
      </c>
      <c r="BC324" s="130" t="s">
        <v>176</v>
      </c>
      <c r="BD324" s="130" t="s">
        <v>176</v>
      </c>
      <c r="BE324" s="130" t="s">
        <v>176</v>
      </c>
      <c r="BF324" s="130" t="s">
        <v>176</v>
      </c>
      <c r="BG324" s="130" t="s">
        <v>176</v>
      </c>
      <c r="BH324" s="130" t="s">
        <v>176</v>
      </c>
      <c r="BI324" s="116">
        <f t="shared" si="250"/>
        <v>0</v>
      </c>
      <c r="BJ324" s="83">
        <f t="shared" si="234"/>
        <v>1.6666666666666666E-2</v>
      </c>
      <c r="BK324" s="100">
        <f t="shared" si="249"/>
        <v>841.49999999999977</v>
      </c>
    </row>
    <row r="325" spans="1:63" ht="12.75" customHeight="1" outlineLevel="1" x14ac:dyDescent="0.2">
      <c r="A325" s="9">
        <f>'REAVALIAÇÃO GERAL'!A292</f>
        <v>392</v>
      </c>
      <c r="B325" s="10" t="str">
        <f>'REAVALIAÇÃO GERAL'!B292</f>
        <v>MULTIFUNCIONAL BROTHER D-1617W</v>
      </c>
      <c r="C325" s="11">
        <f>'REAVALIAÇÃO GERAL'!C292</f>
        <v>206</v>
      </c>
      <c r="D325" s="12">
        <f>'REAVALIAÇÃO GERAL'!D292</f>
        <v>42916</v>
      </c>
      <c r="E325" s="7">
        <f>'REAVALIAÇÃO GERAL'!E292</f>
        <v>0</v>
      </c>
      <c r="F325" s="102">
        <f>'REAVALIAÇÃO GERAL'!F292</f>
        <v>935</v>
      </c>
      <c r="G325" s="208">
        <f t="shared" si="227"/>
        <v>841.5</v>
      </c>
      <c r="H325" s="143">
        <v>0</v>
      </c>
      <c r="I325" s="143">
        <v>0</v>
      </c>
      <c r="J325" s="71">
        <f t="shared" si="241"/>
        <v>84.15</v>
      </c>
      <c r="K325" s="71">
        <f t="shared" si="231"/>
        <v>168.3</v>
      </c>
      <c r="L325" s="71">
        <f t="shared" si="232"/>
        <v>168.3</v>
      </c>
      <c r="M325" s="71">
        <f t="shared" si="240"/>
        <v>168.3</v>
      </c>
      <c r="N325" s="71">
        <f t="shared" si="242"/>
        <v>168.3</v>
      </c>
      <c r="O325" s="130">
        <f t="shared" si="243"/>
        <v>14.025</v>
      </c>
      <c r="P325" s="130">
        <f t="shared" si="244"/>
        <v>14.025</v>
      </c>
      <c r="Q325" s="130">
        <f t="shared" si="245"/>
        <v>14.025</v>
      </c>
      <c r="R325" s="130">
        <f t="shared" si="246"/>
        <v>14.025</v>
      </c>
      <c r="S325" s="130">
        <f t="shared" si="247"/>
        <v>14.025</v>
      </c>
      <c r="T325" s="130">
        <f t="shared" si="248"/>
        <v>14.025</v>
      </c>
      <c r="U325" s="130" t="s">
        <v>176</v>
      </c>
      <c r="V325" s="130" t="s">
        <v>176</v>
      </c>
      <c r="W325" s="130" t="s">
        <v>176</v>
      </c>
      <c r="X325" s="130" t="s">
        <v>176</v>
      </c>
      <c r="Y325" s="130" t="s">
        <v>176</v>
      </c>
      <c r="Z325" s="130" t="s">
        <v>176</v>
      </c>
      <c r="AA325" s="100">
        <f t="shared" si="233"/>
        <v>84.15</v>
      </c>
      <c r="AB325" s="130" t="s">
        <v>176</v>
      </c>
      <c r="AC325" s="130" t="s">
        <v>176</v>
      </c>
      <c r="AD325" s="130" t="s">
        <v>176</v>
      </c>
      <c r="AE325" s="130" t="s">
        <v>176</v>
      </c>
      <c r="AF325" s="130" t="s">
        <v>176</v>
      </c>
      <c r="AG325" s="130" t="s">
        <v>176</v>
      </c>
      <c r="AH325" s="130" t="s">
        <v>176</v>
      </c>
      <c r="AI325" s="130" t="s">
        <v>176</v>
      </c>
      <c r="AJ325" s="130" t="s">
        <v>176</v>
      </c>
      <c r="AK325" s="130" t="s">
        <v>176</v>
      </c>
      <c r="AL325" s="130" t="s">
        <v>176</v>
      </c>
      <c r="AM325" s="130" t="s">
        <v>176</v>
      </c>
      <c r="AN325" s="130" t="s">
        <v>176</v>
      </c>
      <c r="AO325" s="130" t="s">
        <v>176</v>
      </c>
      <c r="AP325" s="130" t="s">
        <v>176</v>
      </c>
      <c r="AQ325" s="130" t="s">
        <v>176</v>
      </c>
      <c r="AR325" s="130" t="s">
        <v>176</v>
      </c>
      <c r="AS325" s="130" t="s">
        <v>176</v>
      </c>
      <c r="AT325" s="130" t="s">
        <v>176</v>
      </c>
      <c r="AU325" s="130" t="s">
        <v>176</v>
      </c>
      <c r="AV325" s="130" t="s">
        <v>176</v>
      </c>
      <c r="AW325" s="130" t="s">
        <v>176</v>
      </c>
      <c r="AX325" s="130" t="s">
        <v>176</v>
      </c>
      <c r="AY325" s="130" t="s">
        <v>176</v>
      </c>
      <c r="AZ325" s="130" t="s">
        <v>176</v>
      </c>
      <c r="BA325" s="201" t="s">
        <v>176</v>
      </c>
      <c r="BB325" s="130" t="s">
        <v>176</v>
      </c>
      <c r="BC325" s="130" t="s">
        <v>176</v>
      </c>
      <c r="BD325" s="130" t="s">
        <v>176</v>
      </c>
      <c r="BE325" s="130" t="s">
        <v>176</v>
      </c>
      <c r="BF325" s="130" t="s">
        <v>176</v>
      </c>
      <c r="BG325" s="130" t="s">
        <v>176</v>
      </c>
      <c r="BH325" s="130" t="s">
        <v>176</v>
      </c>
      <c r="BI325" s="116">
        <f t="shared" si="250"/>
        <v>0</v>
      </c>
      <c r="BJ325" s="83">
        <f t="shared" si="234"/>
        <v>1.6666666666666666E-2</v>
      </c>
      <c r="BK325" s="100">
        <f t="shared" si="249"/>
        <v>841.49999999999977</v>
      </c>
    </row>
    <row r="326" spans="1:63" ht="12.75" customHeight="1" outlineLevel="1" x14ac:dyDescent="0.2">
      <c r="A326" s="9">
        <f>'REAVALIAÇÃO GERAL'!A293</f>
        <v>393</v>
      </c>
      <c r="B326" s="10" t="str">
        <f>'REAVALIAÇÃO GERAL'!B293</f>
        <v>MULTIFUNCIONAL BROTHER D-1617W</v>
      </c>
      <c r="C326" s="11">
        <f>'REAVALIAÇÃO GERAL'!C293</f>
        <v>206</v>
      </c>
      <c r="D326" s="12">
        <f>'REAVALIAÇÃO GERAL'!D293</f>
        <v>42916</v>
      </c>
      <c r="E326" s="7">
        <f>'REAVALIAÇÃO GERAL'!E293</f>
        <v>0</v>
      </c>
      <c r="F326" s="102">
        <f>'REAVALIAÇÃO GERAL'!F293</f>
        <v>935</v>
      </c>
      <c r="G326" s="208">
        <f t="shared" si="227"/>
        <v>841.5</v>
      </c>
      <c r="H326" s="143">
        <v>0</v>
      </c>
      <c r="I326" s="143">
        <v>0</v>
      </c>
      <c r="J326" s="71">
        <f t="shared" si="241"/>
        <v>84.15</v>
      </c>
      <c r="K326" s="71">
        <f t="shared" si="231"/>
        <v>168.3</v>
      </c>
      <c r="L326" s="71">
        <f t="shared" si="232"/>
        <v>168.3</v>
      </c>
      <c r="M326" s="71">
        <f t="shared" si="240"/>
        <v>168.3</v>
      </c>
      <c r="N326" s="71">
        <f t="shared" si="242"/>
        <v>168.3</v>
      </c>
      <c r="O326" s="130">
        <f t="shared" si="243"/>
        <v>14.025</v>
      </c>
      <c r="P326" s="130">
        <f t="shared" si="244"/>
        <v>14.025</v>
      </c>
      <c r="Q326" s="130">
        <f t="shared" si="245"/>
        <v>14.025</v>
      </c>
      <c r="R326" s="130">
        <f t="shared" si="246"/>
        <v>14.025</v>
      </c>
      <c r="S326" s="130">
        <f t="shared" si="247"/>
        <v>14.025</v>
      </c>
      <c r="T326" s="130">
        <f t="shared" si="248"/>
        <v>14.025</v>
      </c>
      <c r="U326" s="130" t="s">
        <v>176</v>
      </c>
      <c r="V326" s="130" t="s">
        <v>176</v>
      </c>
      <c r="W326" s="130" t="s">
        <v>176</v>
      </c>
      <c r="X326" s="130" t="s">
        <v>176</v>
      </c>
      <c r="Y326" s="130" t="s">
        <v>176</v>
      </c>
      <c r="Z326" s="130" t="s">
        <v>176</v>
      </c>
      <c r="AA326" s="100">
        <f t="shared" si="233"/>
        <v>84.15</v>
      </c>
      <c r="AB326" s="130" t="s">
        <v>176</v>
      </c>
      <c r="AC326" s="130" t="s">
        <v>176</v>
      </c>
      <c r="AD326" s="130" t="s">
        <v>176</v>
      </c>
      <c r="AE326" s="130" t="s">
        <v>176</v>
      </c>
      <c r="AF326" s="130" t="s">
        <v>176</v>
      </c>
      <c r="AG326" s="130" t="s">
        <v>176</v>
      </c>
      <c r="AH326" s="130" t="s">
        <v>176</v>
      </c>
      <c r="AI326" s="130" t="s">
        <v>176</v>
      </c>
      <c r="AJ326" s="130" t="s">
        <v>176</v>
      </c>
      <c r="AK326" s="130" t="s">
        <v>176</v>
      </c>
      <c r="AL326" s="130" t="s">
        <v>176</v>
      </c>
      <c r="AM326" s="130" t="s">
        <v>176</v>
      </c>
      <c r="AN326" s="130" t="s">
        <v>176</v>
      </c>
      <c r="AO326" s="130" t="s">
        <v>176</v>
      </c>
      <c r="AP326" s="130" t="s">
        <v>176</v>
      </c>
      <c r="AQ326" s="130" t="s">
        <v>176</v>
      </c>
      <c r="AR326" s="130" t="s">
        <v>176</v>
      </c>
      <c r="AS326" s="130" t="s">
        <v>176</v>
      </c>
      <c r="AT326" s="130" t="s">
        <v>176</v>
      </c>
      <c r="AU326" s="130" t="s">
        <v>176</v>
      </c>
      <c r="AV326" s="130" t="s">
        <v>176</v>
      </c>
      <c r="AW326" s="130" t="s">
        <v>176</v>
      </c>
      <c r="AX326" s="130" t="s">
        <v>176</v>
      </c>
      <c r="AY326" s="130" t="s">
        <v>176</v>
      </c>
      <c r="AZ326" s="130" t="s">
        <v>176</v>
      </c>
      <c r="BA326" s="201" t="s">
        <v>176</v>
      </c>
      <c r="BB326" s="130" t="s">
        <v>176</v>
      </c>
      <c r="BC326" s="130" t="s">
        <v>176</v>
      </c>
      <c r="BD326" s="130" t="s">
        <v>176</v>
      </c>
      <c r="BE326" s="130" t="s">
        <v>176</v>
      </c>
      <c r="BF326" s="130" t="s">
        <v>176</v>
      </c>
      <c r="BG326" s="130" t="s">
        <v>176</v>
      </c>
      <c r="BH326" s="130" t="s">
        <v>176</v>
      </c>
      <c r="BI326" s="116">
        <f t="shared" si="250"/>
        <v>0</v>
      </c>
      <c r="BJ326" s="83">
        <f t="shared" si="234"/>
        <v>1.6666666666666666E-2</v>
      </c>
      <c r="BK326" s="100">
        <f t="shared" si="249"/>
        <v>841.49999999999977</v>
      </c>
    </row>
    <row r="327" spans="1:63" ht="14.25" customHeight="1" outlineLevel="1" x14ac:dyDescent="0.2">
      <c r="A327" s="9">
        <v>411</v>
      </c>
      <c r="B327" s="10" t="s">
        <v>155</v>
      </c>
      <c r="C327" s="11">
        <v>1166</v>
      </c>
      <c r="D327" s="12">
        <v>43488</v>
      </c>
      <c r="E327" s="7"/>
      <c r="F327" s="102">
        <v>930</v>
      </c>
      <c r="G327" s="208">
        <f>F327*90%</f>
        <v>837</v>
      </c>
      <c r="H327" s="143">
        <v>0</v>
      </c>
      <c r="I327" s="143">
        <v>0</v>
      </c>
      <c r="J327" s="71">
        <v>0</v>
      </c>
      <c r="K327" s="71">
        <v>0</v>
      </c>
      <c r="L327" s="71">
        <v>167.4</v>
      </c>
      <c r="M327" s="71">
        <f t="shared" si="240"/>
        <v>167.4</v>
      </c>
      <c r="N327" s="71">
        <f t="shared" si="242"/>
        <v>167.4</v>
      </c>
      <c r="O327" s="130">
        <f t="shared" si="243"/>
        <v>13.95</v>
      </c>
      <c r="P327" s="130">
        <f t="shared" si="244"/>
        <v>13.95</v>
      </c>
      <c r="Q327" s="130">
        <f t="shared" si="245"/>
        <v>13.95</v>
      </c>
      <c r="R327" s="130">
        <f t="shared" si="246"/>
        <v>13.95</v>
      </c>
      <c r="S327" s="130">
        <f t="shared" si="247"/>
        <v>13.95</v>
      </c>
      <c r="T327" s="130">
        <f t="shared" si="248"/>
        <v>13.95</v>
      </c>
      <c r="U327" s="130">
        <f t="shared" ref="U327:U332" si="251">G327*BJ327</f>
        <v>13.95</v>
      </c>
      <c r="V327" s="130">
        <f t="shared" ref="V327:V332" si="252">G327*BJ327</f>
        <v>13.95</v>
      </c>
      <c r="W327" s="130">
        <f t="shared" ref="W327:W332" si="253">G327*BJ327</f>
        <v>13.95</v>
      </c>
      <c r="X327" s="130">
        <f t="shared" ref="X327:X332" si="254">G327*BJ327</f>
        <v>13.95</v>
      </c>
      <c r="Y327" s="130">
        <f t="shared" ref="Y327:Y332" si="255">G327*BJ327</f>
        <v>13.95</v>
      </c>
      <c r="Z327" s="130">
        <f t="shared" ref="Z327:Z332" si="256">G327*BJ327</f>
        <v>13.95</v>
      </c>
      <c r="AA327" s="100">
        <f>SUM(O327:Z327)</f>
        <v>167.39999999999998</v>
      </c>
      <c r="AB327" s="130">
        <f>$G327*$BJ327</f>
        <v>13.95</v>
      </c>
      <c r="AC327" s="130">
        <f>$G327*$BJ327</f>
        <v>13.95</v>
      </c>
      <c r="AD327" s="130">
        <f>$G327*$BJ327</f>
        <v>13.95</v>
      </c>
      <c r="AE327" s="130">
        <f>$G327*$BJ327</f>
        <v>13.95</v>
      </c>
      <c r="AF327" s="130">
        <f>$G327*$BJ327</f>
        <v>13.95</v>
      </c>
      <c r="AG327" s="130">
        <f>$G327*$BJ327</f>
        <v>13.95</v>
      </c>
      <c r="AH327" s="130">
        <f>$G327*$BJ327</f>
        <v>13.95</v>
      </c>
      <c r="AI327" s="130">
        <f>$G327*$BJ327</f>
        <v>13.95</v>
      </c>
      <c r="AJ327" s="130">
        <f>$G327*$BJ327</f>
        <v>13.95</v>
      </c>
      <c r="AK327" s="130">
        <f>$G327*$BJ327</f>
        <v>13.95</v>
      </c>
      <c r="AL327" s="130">
        <f>$G327*$BJ327</f>
        <v>13.95</v>
      </c>
      <c r="AM327" s="130">
        <f>$G327*$BJ327</f>
        <v>13.95</v>
      </c>
      <c r="AN327" s="100">
        <f>SUM(AB327:AM327)</f>
        <v>167.39999999999998</v>
      </c>
      <c r="AO327" s="130" t="s">
        <v>176</v>
      </c>
      <c r="AP327" s="130" t="s">
        <v>176</v>
      </c>
      <c r="AQ327" s="130" t="s">
        <v>176</v>
      </c>
      <c r="AR327" s="130" t="s">
        <v>176</v>
      </c>
      <c r="AS327" s="130" t="s">
        <v>176</v>
      </c>
      <c r="AT327" s="130" t="s">
        <v>176</v>
      </c>
      <c r="AU327" s="130" t="s">
        <v>176</v>
      </c>
      <c r="AV327" s="130" t="s">
        <v>176</v>
      </c>
      <c r="AW327" s="130" t="s">
        <v>176</v>
      </c>
      <c r="AX327" s="130" t="s">
        <v>176</v>
      </c>
      <c r="AY327" s="130" t="s">
        <v>176</v>
      </c>
      <c r="AZ327" s="130" t="s">
        <v>176</v>
      </c>
      <c r="BA327" s="201" t="s">
        <v>176</v>
      </c>
      <c r="BB327" s="130" t="s">
        <v>176</v>
      </c>
      <c r="BC327" s="130" t="s">
        <v>176</v>
      </c>
      <c r="BD327" s="130" t="s">
        <v>176</v>
      </c>
      <c r="BE327" s="130" t="s">
        <v>176</v>
      </c>
      <c r="BF327" s="130" t="s">
        <v>176</v>
      </c>
      <c r="BG327" s="130" t="s">
        <v>176</v>
      </c>
      <c r="BH327" s="130" t="s">
        <v>176</v>
      </c>
      <c r="BI327" s="116">
        <f t="shared" si="250"/>
        <v>0</v>
      </c>
      <c r="BJ327" s="83">
        <f t="shared" si="234"/>
        <v>1.6666666666666666E-2</v>
      </c>
      <c r="BK327" s="100">
        <f>+I327+J327+K327+L327+M327+N327+AA327+AN327</f>
        <v>837</v>
      </c>
    </row>
    <row r="328" spans="1:63" ht="14.25" customHeight="1" outlineLevel="1" x14ac:dyDescent="0.2">
      <c r="A328" s="9"/>
      <c r="B328" s="10" t="s">
        <v>192</v>
      </c>
      <c r="C328" s="11" t="s">
        <v>193</v>
      </c>
      <c r="D328" s="12">
        <v>44676</v>
      </c>
      <c r="E328" s="129">
        <v>2382</v>
      </c>
      <c r="F328" s="21" t="s">
        <v>194</v>
      </c>
      <c r="G328" s="51">
        <v>2382</v>
      </c>
      <c r="H328" s="143" t="s">
        <v>194</v>
      </c>
      <c r="I328" s="143" t="s">
        <v>194</v>
      </c>
      <c r="J328" s="143" t="s">
        <v>194</v>
      </c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>
        <v>7.92</v>
      </c>
      <c r="S328" s="130">
        <f t="shared" si="247"/>
        <v>39.700000000000003</v>
      </c>
      <c r="T328" s="130">
        <f t="shared" si="248"/>
        <v>39.700000000000003</v>
      </c>
      <c r="U328" s="130">
        <f t="shared" si="251"/>
        <v>39.700000000000003</v>
      </c>
      <c r="V328" s="130">
        <f t="shared" si="252"/>
        <v>39.700000000000003</v>
      </c>
      <c r="W328" s="130">
        <f t="shared" si="253"/>
        <v>39.700000000000003</v>
      </c>
      <c r="X328" s="130">
        <f t="shared" si="254"/>
        <v>39.700000000000003</v>
      </c>
      <c r="Y328" s="130">
        <f t="shared" si="255"/>
        <v>39.700000000000003</v>
      </c>
      <c r="Z328" s="130">
        <f t="shared" si="256"/>
        <v>39.700000000000003</v>
      </c>
      <c r="AA328" s="100">
        <f>SUM(O328:Z328)</f>
        <v>325.52</v>
      </c>
      <c r="AB328" s="130">
        <f>$G328*$BJ328</f>
        <v>39.700000000000003</v>
      </c>
      <c r="AC328" s="130">
        <f>$G328*$BJ328</f>
        <v>39.700000000000003</v>
      </c>
      <c r="AD328" s="130">
        <f>$G328*$BJ328</f>
        <v>39.700000000000003</v>
      </c>
      <c r="AE328" s="130">
        <f>$G328*$BJ328</f>
        <v>39.700000000000003</v>
      </c>
      <c r="AF328" s="130">
        <f>$G328*$BJ328</f>
        <v>39.700000000000003</v>
      </c>
      <c r="AG328" s="130">
        <f>$G328*$BJ328</f>
        <v>39.700000000000003</v>
      </c>
      <c r="AH328" s="130">
        <f>$G328*$BJ328</f>
        <v>39.700000000000003</v>
      </c>
      <c r="AI328" s="130">
        <f>$G328*$BJ328</f>
        <v>39.700000000000003</v>
      </c>
      <c r="AJ328" s="130">
        <f>$G328*$BJ328</f>
        <v>39.700000000000003</v>
      </c>
      <c r="AK328" s="130">
        <f>$G328*$BJ328</f>
        <v>39.700000000000003</v>
      </c>
      <c r="AL328" s="130">
        <f>$G328*$BJ328</f>
        <v>39.700000000000003</v>
      </c>
      <c r="AM328" s="130">
        <f>$G328*$BJ328</f>
        <v>39.700000000000003</v>
      </c>
      <c r="AN328" s="100">
        <f>SUM(AB328:AM328)</f>
        <v>476.39999999999992</v>
      </c>
      <c r="AO328" s="130">
        <f>$G328*$BJ328</f>
        <v>39.700000000000003</v>
      </c>
      <c r="AP328" s="130">
        <f>$G328*$BJ328</f>
        <v>39.700000000000003</v>
      </c>
      <c r="AQ328" s="130">
        <f>$G328*$BJ328</f>
        <v>39.700000000000003</v>
      </c>
      <c r="AR328" s="130">
        <f>$G328*$BJ328</f>
        <v>39.700000000000003</v>
      </c>
      <c r="AS328" s="130">
        <f>$G328*$BJ328</f>
        <v>39.700000000000003</v>
      </c>
      <c r="AT328" s="130">
        <f>$G328*$BJ328</f>
        <v>39.700000000000003</v>
      </c>
      <c r="AU328" s="130">
        <f>$G328*$BJ328</f>
        <v>39.700000000000003</v>
      </c>
      <c r="AV328" s="130">
        <f>$G328*$BJ328</f>
        <v>39.700000000000003</v>
      </c>
      <c r="AW328" s="130">
        <f>$G328*$BJ328</f>
        <v>39.700000000000003</v>
      </c>
      <c r="AX328" s="130">
        <f>$G328*$BJ328</f>
        <v>39.700000000000003</v>
      </c>
      <c r="AY328" s="130">
        <f>$G328*$BJ328</f>
        <v>39.700000000000003</v>
      </c>
      <c r="AZ328" s="130">
        <f>$G328*$BJ328</f>
        <v>39.700000000000003</v>
      </c>
      <c r="BA328" s="116">
        <f>SUM(AO328:AZ328)</f>
        <v>476.39999999999992</v>
      </c>
      <c r="BB328" s="130">
        <f>$G328*$BJ328</f>
        <v>39.700000000000003</v>
      </c>
      <c r="BC328" s="130">
        <f>$G328*$BJ328</f>
        <v>39.700000000000003</v>
      </c>
      <c r="BD328" s="130">
        <f>$G328*$BJ328</f>
        <v>39.700000000000003</v>
      </c>
      <c r="BE328" s="130">
        <f>$G328*$BJ328</f>
        <v>39.700000000000003</v>
      </c>
      <c r="BF328" s="130">
        <f>$G328*$BJ328</f>
        <v>39.700000000000003</v>
      </c>
      <c r="BG328" s="130">
        <f>$G328*$BJ328</f>
        <v>39.700000000000003</v>
      </c>
      <c r="BH328" s="130">
        <f>$G328*$BJ328</f>
        <v>39.700000000000003</v>
      </c>
      <c r="BI328" s="116">
        <f>SUM(BB328:BH328)</f>
        <v>277.89999999999998</v>
      </c>
      <c r="BJ328" s="83">
        <f t="shared" si="234"/>
        <v>1.6666666666666666E-2</v>
      </c>
      <c r="BK328" s="100">
        <f t="shared" ref="BK328:BK333" si="257">+AA328+AN328+BA328+BI328</f>
        <v>1556.2199999999998</v>
      </c>
    </row>
    <row r="329" spans="1:63" ht="14.25" customHeight="1" outlineLevel="1" x14ac:dyDescent="0.2">
      <c r="A329" s="9"/>
      <c r="B329" s="10" t="s">
        <v>192</v>
      </c>
      <c r="C329" s="11" t="s">
        <v>193</v>
      </c>
      <c r="D329" s="12">
        <v>44676</v>
      </c>
      <c r="E329" s="129">
        <v>2382</v>
      </c>
      <c r="F329" s="21" t="s">
        <v>194</v>
      </c>
      <c r="G329" s="51">
        <v>2382</v>
      </c>
      <c r="H329" s="143" t="s">
        <v>194</v>
      </c>
      <c r="I329" s="143" t="s">
        <v>194</v>
      </c>
      <c r="J329" s="143" t="s">
        <v>194</v>
      </c>
      <c r="K329" s="143" t="s">
        <v>194</v>
      </c>
      <c r="L329" s="143" t="s">
        <v>194</v>
      </c>
      <c r="M329" s="143" t="s">
        <v>194</v>
      </c>
      <c r="N329" s="143" t="s">
        <v>194</v>
      </c>
      <c r="O329" s="143" t="s">
        <v>194</v>
      </c>
      <c r="P329" s="143" t="s">
        <v>194</v>
      </c>
      <c r="Q329" s="143" t="s">
        <v>194</v>
      </c>
      <c r="R329" s="130">
        <v>7.92</v>
      </c>
      <c r="S329" s="130">
        <f t="shared" si="247"/>
        <v>39.700000000000003</v>
      </c>
      <c r="T329" s="130">
        <f t="shared" si="248"/>
        <v>39.700000000000003</v>
      </c>
      <c r="U329" s="130">
        <f t="shared" si="251"/>
        <v>39.700000000000003</v>
      </c>
      <c r="V329" s="130">
        <f t="shared" si="252"/>
        <v>39.700000000000003</v>
      </c>
      <c r="W329" s="130">
        <f t="shared" si="253"/>
        <v>39.700000000000003</v>
      </c>
      <c r="X329" s="130">
        <f t="shared" si="254"/>
        <v>39.700000000000003</v>
      </c>
      <c r="Y329" s="130">
        <f t="shared" si="255"/>
        <v>39.700000000000003</v>
      </c>
      <c r="Z329" s="130">
        <f t="shared" si="256"/>
        <v>39.700000000000003</v>
      </c>
      <c r="AA329" s="100">
        <f t="shared" si="233"/>
        <v>325.52</v>
      </c>
      <c r="AB329" s="130">
        <f>$G329*$BJ329</f>
        <v>39.700000000000003</v>
      </c>
      <c r="AC329" s="130">
        <f>$G329*$BJ329</f>
        <v>39.700000000000003</v>
      </c>
      <c r="AD329" s="130">
        <f>$G329*$BJ329</f>
        <v>39.700000000000003</v>
      </c>
      <c r="AE329" s="130">
        <f>$G329*$BJ329</f>
        <v>39.700000000000003</v>
      </c>
      <c r="AF329" s="130">
        <f>$G329*$BJ329</f>
        <v>39.700000000000003</v>
      </c>
      <c r="AG329" s="130">
        <f>$G329*$BJ329</f>
        <v>39.700000000000003</v>
      </c>
      <c r="AH329" s="130">
        <f>$G329*$BJ329</f>
        <v>39.700000000000003</v>
      </c>
      <c r="AI329" s="130">
        <f>$G329*$BJ329</f>
        <v>39.700000000000003</v>
      </c>
      <c r="AJ329" s="130">
        <f>$G329*$BJ329</f>
        <v>39.700000000000003</v>
      </c>
      <c r="AK329" s="130">
        <f>$G329*$BJ329</f>
        <v>39.700000000000003</v>
      </c>
      <c r="AL329" s="130">
        <f>$G329*$BJ329</f>
        <v>39.700000000000003</v>
      </c>
      <c r="AM329" s="130">
        <f>$G329*$BJ329</f>
        <v>39.700000000000003</v>
      </c>
      <c r="AN329" s="100">
        <f t="shared" ref="AN329:AN333" si="258">SUM(AB329:AM329)</f>
        <v>476.39999999999992</v>
      </c>
      <c r="AO329" s="130">
        <f>$G329*$BJ329</f>
        <v>39.700000000000003</v>
      </c>
      <c r="AP329" s="130">
        <f>$G329*$BJ329</f>
        <v>39.700000000000003</v>
      </c>
      <c r="AQ329" s="130">
        <f>$G329*$BJ329</f>
        <v>39.700000000000003</v>
      </c>
      <c r="AR329" s="130">
        <f>$G329*$BJ329</f>
        <v>39.700000000000003</v>
      </c>
      <c r="AS329" s="130">
        <f>$G329*$BJ329</f>
        <v>39.700000000000003</v>
      </c>
      <c r="AT329" s="130">
        <f>$G329*$BJ329</f>
        <v>39.700000000000003</v>
      </c>
      <c r="AU329" s="130">
        <f>$G329*$BJ329</f>
        <v>39.700000000000003</v>
      </c>
      <c r="AV329" s="130">
        <f>$G329*$BJ329</f>
        <v>39.700000000000003</v>
      </c>
      <c r="AW329" s="130">
        <f>$G329*$BJ329</f>
        <v>39.700000000000003</v>
      </c>
      <c r="AX329" s="130">
        <f>$G329*$BJ329</f>
        <v>39.700000000000003</v>
      </c>
      <c r="AY329" s="130">
        <f>$G329*$BJ329</f>
        <v>39.700000000000003</v>
      </c>
      <c r="AZ329" s="130">
        <f>$G329*$BJ329</f>
        <v>39.700000000000003</v>
      </c>
      <c r="BA329" s="116">
        <f t="shared" ref="BA329:BA333" si="259">SUM(AO329:AZ329)</f>
        <v>476.39999999999992</v>
      </c>
      <c r="BB329" s="130">
        <f>$G329*$BJ329</f>
        <v>39.700000000000003</v>
      </c>
      <c r="BC329" s="130">
        <f>$G329*$BJ329</f>
        <v>39.700000000000003</v>
      </c>
      <c r="BD329" s="130">
        <f>$G329*$BJ329</f>
        <v>39.700000000000003</v>
      </c>
      <c r="BE329" s="130">
        <f>$G329*$BJ329</f>
        <v>39.700000000000003</v>
      </c>
      <c r="BF329" s="130">
        <f>$G329*$BJ329</f>
        <v>39.700000000000003</v>
      </c>
      <c r="BG329" s="130">
        <f>$G329*$BJ329</f>
        <v>39.700000000000003</v>
      </c>
      <c r="BH329" s="130">
        <f>$G329*$BJ329</f>
        <v>39.700000000000003</v>
      </c>
      <c r="BI329" s="116">
        <f t="shared" ref="BI329:BI333" si="260">SUM(BB329:BH329)</f>
        <v>277.89999999999998</v>
      </c>
      <c r="BJ329" s="83">
        <f t="shared" si="234"/>
        <v>1.6666666666666666E-2</v>
      </c>
      <c r="BK329" s="100">
        <f t="shared" si="257"/>
        <v>1556.2199999999998</v>
      </c>
    </row>
    <row r="330" spans="1:63" ht="14.25" customHeight="1" outlineLevel="1" x14ac:dyDescent="0.2">
      <c r="A330" s="9"/>
      <c r="B330" s="10" t="s">
        <v>192</v>
      </c>
      <c r="C330" s="11" t="s">
        <v>193</v>
      </c>
      <c r="D330" s="12">
        <v>44676</v>
      </c>
      <c r="E330" s="129">
        <v>2382</v>
      </c>
      <c r="F330" s="21" t="s">
        <v>194</v>
      </c>
      <c r="G330" s="51">
        <v>2382</v>
      </c>
      <c r="H330" s="143" t="s">
        <v>194</v>
      </c>
      <c r="I330" s="143" t="s">
        <v>194</v>
      </c>
      <c r="J330" s="143" t="s">
        <v>194</v>
      </c>
      <c r="K330" s="143" t="s">
        <v>194</v>
      </c>
      <c r="L330" s="143" t="s">
        <v>194</v>
      </c>
      <c r="M330" s="143" t="s">
        <v>194</v>
      </c>
      <c r="N330" s="143" t="s">
        <v>194</v>
      </c>
      <c r="O330" s="143" t="s">
        <v>194</v>
      </c>
      <c r="P330" s="143" t="s">
        <v>194</v>
      </c>
      <c r="Q330" s="143" t="s">
        <v>194</v>
      </c>
      <c r="R330" s="130">
        <v>7.92</v>
      </c>
      <c r="S330" s="130">
        <f t="shared" si="247"/>
        <v>39.700000000000003</v>
      </c>
      <c r="T330" s="130">
        <f t="shared" si="248"/>
        <v>39.700000000000003</v>
      </c>
      <c r="U330" s="130">
        <f t="shared" si="251"/>
        <v>39.700000000000003</v>
      </c>
      <c r="V330" s="130">
        <f t="shared" si="252"/>
        <v>39.700000000000003</v>
      </c>
      <c r="W330" s="130">
        <f t="shared" si="253"/>
        <v>39.700000000000003</v>
      </c>
      <c r="X330" s="130">
        <f t="shared" si="254"/>
        <v>39.700000000000003</v>
      </c>
      <c r="Y330" s="130">
        <f t="shared" si="255"/>
        <v>39.700000000000003</v>
      </c>
      <c r="Z330" s="130">
        <f t="shared" si="256"/>
        <v>39.700000000000003</v>
      </c>
      <c r="AA330" s="100">
        <f t="shared" si="233"/>
        <v>325.52</v>
      </c>
      <c r="AB330" s="130">
        <f>$G330*$BJ330</f>
        <v>39.700000000000003</v>
      </c>
      <c r="AC330" s="130">
        <f>$G330*$BJ330</f>
        <v>39.700000000000003</v>
      </c>
      <c r="AD330" s="130">
        <f>$G330*$BJ330</f>
        <v>39.700000000000003</v>
      </c>
      <c r="AE330" s="130">
        <f>$G330*$BJ330</f>
        <v>39.700000000000003</v>
      </c>
      <c r="AF330" s="130">
        <f>$G330*$BJ330</f>
        <v>39.700000000000003</v>
      </c>
      <c r="AG330" s="130">
        <f>$G330*$BJ330</f>
        <v>39.700000000000003</v>
      </c>
      <c r="AH330" s="130">
        <f>$G330*$BJ330</f>
        <v>39.700000000000003</v>
      </c>
      <c r="AI330" s="130">
        <f>$G330*$BJ330</f>
        <v>39.700000000000003</v>
      </c>
      <c r="AJ330" s="130">
        <f>$G330*$BJ330</f>
        <v>39.700000000000003</v>
      </c>
      <c r="AK330" s="130">
        <f>$G330*$BJ330</f>
        <v>39.700000000000003</v>
      </c>
      <c r="AL330" s="130">
        <f>$G330*$BJ330</f>
        <v>39.700000000000003</v>
      </c>
      <c r="AM330" s="130">
        <f>$G330*$BJ330</f>
        <v>39.700000000000003</v>
      </c>
      <c r="AN330" s="100">
        <f t="shared" si="258"/>
        <v>476.39999999999992</v>
      </c>
      <c r="AO330" s="130">
        <f>$G330*$BJ330</f>
        <v>39.700000000000003</v>
      </c>
      <c r="AP330" s="130">
        <f>$G330*$BJ330</f>
        <v>39.700000000000003</v>
      </c>
      <c r="AQ330" s="130">
        <f>$G330*$BJ330</f>
        <v>39.700000000000003</v>
      </c>
      <c r="AR330" s="130">
        <f>$G330*$BJ330</f>
        <v>39.700000000000003</v>
      </c>
      <c r="AS330" s="130">
        <f>$G330*$BJ330</f>
        <v>39.700000000000003</v>
      </c>
      <c r="AT330" s="130">
        <f>$G330*$BJ330</f>
        <v>39.700000000000003</v>
      </c>
      <c r="AU330" s="130">
        <f>$G330*$BJ330</f>
        <v>39.700000000000003</v>
      </c>
      <c r="AV330" s="130">
        <f>$G330*$BJ330</f>
        <v>39.700000000000003</v>
      </c>
      <c r="AW330" s="130">
        <f>$G330*$BJ330</f>
        <v>39.700000000000003</v>
      </c>
      <c r="AX330" s="130">
        <f>$G330*$BJ330</f>
        <v>39.700000000000003</v>
      </c>
      <c r="AY330" s="130">
        <f>$G330*$BJ330</f>
        <v>39.700000000000003</v>
      </c>
      <c r="AZ330" s="130">
        <f>$G330*$BJ330</f>
        <v>39.700000000000003</v>
      </c>
      <c r="BA330" s="116">
        <f t="shared" si="259"/>
        <v>476.39999999999992</v>
      </c>
      <c r="BB330" s="130">
        <f>$G330*$BJ330</f>
        <v>39.700000000000003</v>
      </c>
      <c r="BC330" s="130">
        <f>$G330*$BJ330</f>
        <v>39.700000000000003</v>
      </c>
      <c r="BD330" s="130">
        <f>$G330*$BJ330</f>
        <v>39.700000000000003</v>
      </c>
      <c r="BE330" s="130">
        <f>$G330*$BJ330</f>
        <v>39.700000000000003</v>
      </c>
      <c r="BF330" s="130">
        <f>$G330*$BJ330</f>
        <v>39.700000000000003</v>
      </c>
      <c r="BG330" s="130">
        <f>$G330*$BJ330</f>
        <v>39.700000000000003</v>
      </c>
      <c r="BH330" s="130">
        <f>$G330*$BJ330</f>
        <v>39.700000000000003</v>
      </c>
      <c r="BI330" s="116">
        <f t="shared" si="260"/>
        <v>277.89999999999998</v>
      </c>
      <c r="BJ330" s="83">
        <f t="shared" si="234"/>
        <v>1.6666666666666666E-2</v>
      </c>
      <c r="BK330" s="100">
        <f t="shared" si="257"/>
        <v>1556.2199999999998</v>
      </c>
    </row>
    <row r="331" spans="1:63" ht="14.25" customHeight="1" outlineLevel="1" x14ac:dyDescent="0.2">
      <c r="A331" s="9"/>
      <c r="B331" s="10" t="s">
        <v>195</v>
      </c>
      <c r="C331" s="11" t="s">
        <v>193</v>
      </c>
      <c r="D331" s="12">
        <v>44684</v>
      </c>
      <c r="E331" s="8">
        <v>23990</v>
      </c>
      <c r="F331" s="21">
        <v>3425.47</v>
      </c>
      <c r="G331" s="51">
        <v>3425.47</v>
      </c>
      <c r="H331" s="143" t="s">
        <v>194</v>
      </c>
      <c r="I331" s="143" t="s">
        <v>194</v>
      </c>
      <c r="J331" s="143" t="s">
        <v>194</v>
      </c>
      <c r="K331" s="143" t="s">
        <v>194</v>
      </c>
      <c r="L331" s="143" t="s">
        <v>194</v>
      </c>
      <c r="M331" s="143" t="s">
        <v>194</v>
      </c>
      <c r="N331" s="143" t="s">
        <v>194</v>
      </c>
      <c r="O331" s="143" t="s">
        <v>194</v>
      </c>
      <c r="P331" s="143" t="s">
        <v>194</v>
      </c>
      <c r="Q331" s="143" t="s">
        <v>194</v>
      </c>
      <c r="R331" s="130" t="s">
        <v>194</v>
      </c>
      <c r="S331" s="130">
        <v>53.2</v>
      </c>
      <c r="T331" s="130">
        <f t="shared" si="248"/>
        <v>57.205348999999998</v>
      </c>
      <c r="U331" s="130">
        <f t="shared" si="251"/>
        <v>57.205348999999998</v>
      </c>
      <c r="V331" s="130">
        <f t="shared" si="252"/>
        <v>57.205348999999998</v>
      </c>
      <c r="W331" s="130">
        <f t="shared" si="253"/>
        <v>57.205348999999998</v>
      </c>
      <c r="X331" s="130">
        <f t="shared" si="254"/>
        <v>57.205348999999998</v>
      </c>
      <c r="Y331" s="130">
        <f t="shared" si="255"/>
        <v>57.205348999999998</v>
      </c>
      <c r="Z331" s="130">
        <f t="shared" si="256"/>
        <v>57.205348999999998</v>
      </c>
      <c r="AA331" s="100">
        <f t="shared" si="233"/>
        <v>453.63744300000008</v>
      </c>
      <c r="AB331" s="130">
        <f>$G331*$BJ331</f>
        <v>57.205348999999998</v>
      </c>
      <c r="AC331" s="130">
        <f>$G331*$BJ331</f>
        <v>57.205348999999998</v>
      </c>
      <c r="AD331" s="130">
        <f>$G331*$BJ331</f>
        <v>57.205348999999998</v>
      </c>
      <c r="AE331" s="130">
        <f>$G331*$BJ331</f>
        <v>57.205348999999998</v>
      </c>
      <c r="AF331" s="130">
        <f>$G331*$BJ331</f>
        <v>57.205348999999998</v>
      </c>
      <c r="AG331" s="130">
        <f>$G331*$BJ331</f>
        <v>57.205348999999998</v>
      </c>
      <c r="AH331" s="130">
        <f>$G331*$BJ331</f>
        <v>57.205348999999998</v>
      </c>
      <c r="AI331" s="130">
        <f>$G331*$BJ331</f>
        <v>57.205348999999998</v>
      </c>
      <c r="AJ331" s="130">
        <f>$G331*$BJ331</f>
        <v>57.205348999999998</v>
      </c>
      <c r="AK331" s="130">
        <f>$G331*$BJ331</f>
        <v>57.205348999999998</v>
      </c>
      <c r="AL331" s="130">
        <f>$G331*$BJ331</f>
        <v>57.205348999999998</v>
      </c>
      <c r="AM331" s="130">
        <f>$G331*$BJ331</f>
        <v>57.205348999999998</v>
      </c>
      <c r="AN331" s="100">
        <f t="shared" si="258"/>
        <v>686.46418799999992</v>
      </c>
      <c r="AO331" s="130">
        <f>$G331*$BJ331</f>
        <v>57.205348999999998</v>
      </c>
      <c r="AP331" s="130">
        <f>$G331*$BJ331</f>
        <v>57.205348999999998</v>
      </c>
      <c r="AQ331" s="130">
        <f>$G331*$BJ331</f>
        <v>57.205348999999998</v>
      </c>
      <c r="AR331" s="130">
        <f>$G331*$BJ331</f>
        <v>57.205348999999998</v>
      </c>
      <c r="AS331" s="130">
        <f>$G331*$BJ331</f>
        <v>57.205348999999998</v>
      </c>
      <c r="AT331" s="130">
        <f>$G331*$BJ331</f>
        <v>57.205348999999998</v>
      </c>
      <c r="AU331" s="130">
        <f>$G331*$BJ331</f>
        <v>57.205348999999998</v>
      </c>
      <c r="AV331" s="130">
        <f>$G331*$BJ331</f>
        <v>57.205348999999998</v>
      </c>
      <c r="AW331" s="130">
        <f>$G331*$BJ331</f>
        <v>57.205348999999998</v>
      </c>
      <c r="AX331" s="130">
        <f>$G331*$BJ331</f>
        <v>57.205348999999998</v>
      </c>
      <c r="AY331" s="130">
        <f>$G331*$BJ331</f>
        <v>57.205348999999998</v>
      </c>
      <c r="AZ331" s="130">
        <f>$G331*$BJ331</f>
        <v>57.205348999999998</v>
      </c>
      <c r="BA331" s="116">
        <f t="shared" si="259"/>
        <v>686.46418799999992</v>
      </c>
      <c r="BB331" s="130">
        <f>$G331*$BJ331</f>
        <v>57.205348999999998</v>
      </c>
      <c r="BC331" s="130">
        <f>$G331*$BJ331</f>
        <v>57.205348999999998</v>
      </c>
      <c r="BD331" s="130">
        <f>$G331*$BJ331</f>
        <v>57.205348999999998</v>
      </c>
      <c r="BE331" s="130">
        <f>$G331*$BJ331</f>
        <v>57.205348999999998</v>
      </c>
      <c r="BF331" s="130">
        <f>$G331*$BJ331</f>
        <v>57.205348999999998</v>
      </c>
      <c r="BG331" s="130">
        <f>$G331*$BJ331</f>
        <v>57.205348999999998</v>
      </c>
      <c r="BH331" s="130">
        <f>$G331*$BJ331</f>
        <v>57.205348999999998</v>
      </c>
      <c r="BI331" s="116">
        <f t="shared" si="260"/>
        <v>400.43744300000003</v>
      </c>
      <c r="BJ331" s="83">
        <v>1.67E-2</v>
      </c>
      <c r="BK331" s="100">
        <f t="shared" si="257"/>
        <v>2227.0032620000002</v>
      </c>
    </row>
    <row r="332" spans="1:63" ht="14.25" customHeight="1" outlineLevel="1" x14ac:dyDescent="0.2">
      <c r="A332" s="9"/>
      <c r="B332" s="10" t="s">
        <v>195</v>
      </c>
      <c r="C332" s="11" t="s">
        <v>193</v>
      </c>
      <c r="D332" s="12">
        <v>44684</v>
      </c>
      <c r="E332" s="8">
        <v>23990</v>
      </c>
      <c r="F332" s="21">
        <v>3425.47</v>
      </c>
      <c r="G332" s="51">
        <v>3425.47</v>
      </c>
      <c r="H332" s="143" t="s">
        <v>194</v>
      </c>
      <c r="I332" s="143" t="s">
        <v>194</v>
      </c>
      <c r="J332" s="143"/>
      <c r="K332" s="143" t="s">
        <v>194</v>
      </c>
      <c r="L332" s="143" t="s">
        <v>194</v>
      </c>
      <c r="M332" s="143" t="s">
        <v>194</v>
      </c>
      <c r="N332" s="143" t="s">
        <v>194</v>
      </c>
      <c r="O332" s="143" t="s">
        <v>194</v>
      </c>
      <c r="P332" s="143" t="s">
        <v>194</v>
      </c>
      <c r="Q332" s="143" t="s">
        <v>194</v>
      </c>
      <c r="R332" s="130" t="s">
        <v>194</v>
      </c>
      <c r="S332" s="130">
        <v>53.2</v>
      </c>
      <c r="T332" s="130">
        <f t="shared" si="248"/>
        <v>57.205348999999998</v>
      </c>
      <c r="U332" s="130">
        <f t="shared" si="251"/>
        <v>57.205348999999998</v>
      </c>
      <c r="V332" s="130">
        <f t="shared" si="252"/>
        <v>57.205348999999998</v>
      </c>
      <c r="W332" s="130">
        <f t="shared" si="253"/>
        <v>57.205348999999998</v>
      </c>
      <c r="X332" s="130">
        <f t="shared" si="254"/>
        <v>57.205348999999998</v>
      </c>
      <c r="Y332" s="130">
        <f t="shared" si="255"/>
        <v>57.205348999999998</v>
      </c>
      <c r="Z332" s="130">
        <f t="shared" si="256"/>
        <v>57.205348999999998</v>
      </c>
      <c r="AA332" s="100">
        <f t="shared" si="233"/>
        <v>453.63744300000008</v>
      </c>
      <c r="AB332" s="130">
        <f>$G332*$BJ332</f>
        <v>57.205348999999998</v>
      </c>
      <c r="AC332" s="130">
        <f>$G332*$BJ332</f>
        <v>57.205348999999998</v>
      </c>
      <c r="AD332" s="130">
        <f>$G332*$BJ332</f>
        <v>57.205348999999998</v>
      </c>
      <c r="AE332" s="130">
        <f>$G332*$BJ332</f>
        <v>57.205348999999998</v>
      </c>
      <c r="AF332" s="130">
        <f>$G332*$BJ332</f>
        <v>57.205348999999998</v>
      </c>
      <c r="AG332" s="130">
        <f>$G332*$BJ332</f>
        <v>57.205348999999998</v>
      </c>
      <c r="AH332" s="130">
        <f>$G332*$BJ332</f>
        <v>57.205348999999998</v>
      </c>
      <c r="AI332" s="130">
        <f>$G332*$BJ332</f>
        <v>57.205348999999998</v>
      </c>
      <c r="AJ332" s="130">
        <f>$G332*$BJ332</f>
        <v>57.205348999999998</v>
      </c>
      <c r="AK332" s="130">
        <f>$G332*$BJ332</f>
        <v>57.205348999999998</v>
      </c>
      <c r="AL332" s="130">
        <f>$G332*$BJ332</f>
        <v>57.205348999999998</v>
      </c>
      <c r="AM332" s="130">
        <f>$G332*$BJ332</f>
        <v>57.205348999999998</v>
      </c>
      <c r="AN332" s="100">
        <f t="shared" si="258"/>
        <v>686.46418799999992</v>
      </c>
      <c r="AO332" s="130">
        <f>$G332*$BJ332</f>
        <v>57.205348999999998</v>
      </c>
      <c r="AP332" s="130">
        <f>$G332*$BJ332</f>
        <v>57.205348999999998</v>
      </c>
      <c r="AQ332" s="130">
        <f>$G332*$BJ332</f>
        <v>57.205348999999998</v>
      </c>
      <c r="AR332" s="130">
        <f>$G332*$BJ332</f>
        <v>57.205348999999998</v>
      </c>
      <c r="AS332" s="130">
        <f>$G332*$BJ332</f>
        <v>57.205348999999998</v>
      </c>
      <c r="AT332" s="130">
        <f>$G332*$BJ332</f>
        <v>57.205348999999998</v>
      </c>
      <c r="AU332" s="130">
        <f>$G332*$BJ332</f>
        <v>57.205348999999998</v>
      </c>
      <c r="AV332" s="130">
        <f>$G332*$BJ332</f>
        <v>57.205348999999998</v>
      </c>
      <c r="AW332" s="130">
        <f>$G332*$BJ332</f>
        <v>57.205348999999998</v>
      </c>
      <c r="AX332" s="130">
        <f>$G332*$BJ332</f>
        <v>57.205348999999998</v>
      </c>
      <c r="AY332" s="130">
        <f>$G332*$BJ332</f>
        <v>57.205348999999998</v>
      </c>
      <c r="AZ332" s="130">
        <f>$G332*$BJ332</f>
        <v>57.205348999999998</v>
      </c>
      <c r="BA332" s="116">
        <f t="shared" si="259"/>
        <v>686.46418799999992</v>
      </c>
      <c r="BB332" s="130">
        <f>$G332*$BJ332</f>
        <v>57.205348999999998</v>
      </c>
      <c r="BC332" s="130">
        <f>$G332*$BJ332</f>
        <v>57.205348999999998</v>
      </c>
      <c r="BD332" s="130">
        <f>$G332*$BJ332</f>
        <v>57.205348999999998</v>
      </c>
      <c r="BE332" s="130">
        <f>$G332*$BJ332</f>
        <v>57.205348999999998</v>
      </c>
      <c r="BF332" s="130">
        <f>$G332*$BJ332</f>
        <v>57.205348999999998</v>
      </c>
      <c r="BG332" s="130">
        <f>$G332*$BJ332</f>
        <v>57.205348999999998</v>
      </c>
      <c r="BH332" s="130">
        <f>$G332*$BJ332</f>
        <v>57.205348999999998</v>
      </c>
      <c r="BI332" s="116">
        <f t="shared" si="260"/>
        <v>400.43744300000003</v>
      </c>
      <c r="BJ332" s="83">
        <v>1.67E-2</v>
      </c>
      <c r="BK332" s="100">
        <f t="shared" si="257"/>
        <v>2227.0032620000002</v>
      </c>
    </row>
    <row r="333" spans="1:63" ht="14.25" customHeight="1" outlineLevel="1" thickBot="1" x14ac:dyDescent="0.25">
      <c r="A333" s="144"/>
      <c r="B333" s="145" t="s">
        <v>196</v>
      </c>
      <c r="C333" s="146">
        <v>18</v>
      </c>
      <c r="D333" s="147">
        <v>44988</v>
      </c>
      <c r="E333" s="148">
        <v>1959.9</v>
      </c>
      <c r="F333" s="134"/>
      <c r="G333" s="51">
        <f>+E333*90%</f>
        <v>1763.91</v>
      </c>
      <c r="H333" s="143">
        <v>0</v>
      </c>
      <c r="I333" s="143">
        <v>0</v>
      </c>
      <c r="J333" s="143">
        <v>0</v>
      </c>
      <c r="K333" s="143">
        <v>0</v>
      </c>
      <c r="L333" s="143">
        <v>0</v>
      </c>
      <c r="M333" s="143">
        <v>0</v>
      </c>
      <c r="N333" s="143">
        <v>0</v>
      </c>
      <c r="O333" s="143">
        <v>0</v>
      </c>
      <c r="P333" s="143">
        <v>0</v>
      </c>
      <c r="Q333" s="143">
        <v>0</v>
      </c>
      <c r="R333" s="143">
        <v>0</v>
      </c>
      <c r="S333" s="143">
        <v>0</v>
      </c>
      <c r="T333" s="143">
        <v>0</v>
      </c>
      <c r="U333" s="143">
        <v>0</v>
      </c>
      <c r="V333" s="143">
        <v>0</v>
      </c>
      <c r="W333" s="143">
        <v>0</v>
      </c>
      <c r="X333" s="143">
        <v>0</v>
      </c>
      <c r="Y333" s="143">
        <v>0</v>
      </c>
      <c r="Z333" s="143">
        <v>0</v>
      </c>
      <c r="AA333" s="143">
        <v>0</v>
      </c>
      <c r="AB333" s="143">
        <v>0</v>
      </c>
      <c r="AC333" s="143">
        <v>0</v>
      </c>
      <c r="AD333" s="130">
        <f>$G333*$BJ333</f>
        <v>29.457297000000001</v>
      </c>
      <c r="AE333" s="130">
        <f>$G333*$BJ333</f>
        <v>29.457297000000001</v>
      </c>
      <c r="AF333" s="130">
        <f>$G333*$BJ333</f>
        <v>29.457297000000001</v>
      </c>
      <c r="AG333" s="130">
        <f>$G333*$BJ333</f>
        <v>29.457297000000001</v>
      </c>
      <c r="AH333" s="130">
        <f>$G333*$BJ333</f>
        <v>29.457297000000001</v>
      </c>
      <c r="AI333" s="130">
        <f>$G333*$BJ333</f>
        <v>29.457297000000001</v>
      </c>
      <c r="AJ333" s="130">
        <f>$G333*$BJ333</f>
        <v>29.457297000000001</v>
      </c>
      <c r="AK333" s="130">
        <f>$G333*$BJ333</f>
        <v>29.457297000000001</v>
      </c>
      <c r="AL333" s="130">
        <f>$G333*$BJ333</f>
        <v>29.457297000000001</v>
      </c>
      <c r="AM333" s="130">
        <f>$G333*$BJ333</f>
        <v>29.457297000000001</v>
      </c>
      <c r="AN333" s="100">
        <f t="shared" si="258"/>
        <v>294.57297</v>
      </c>
      <c r="AO333" s="130">
        <f>$G333*$BJ333</f>
        <v>29.457297000000001</v>
      </c>
      <c r="AP333" s="130">
        <f>$G333*$BJ333</f>
        <v>29.457297000000001</v>
      </c>
      <c r="AQ333" s="130">
        <f>$G333*$BJ333</f>
        <v>29.457297000000001</v>
      </c>
      <c r="AR333" s="130">
        <f>$G333*$BJ333</f>
        <v>29.457297000000001</v>
      </c>
      <c r="AS333" s="130">
        <f>$G333*$BJ333</f>
        <v>29.457297000000001</v>
      </c>
      <c r="AT333" s="130">
        <f>$G333*$BJ333</f>
        <v>29.457297000000001</v>
      </c>
      <c r="AU333" s="130">
        <f>$G333*$BJ333</f>
        <v>29.457297000000001</v>
      </c>
      <c r="AV333" s="130">
        <f>$G333*$BJ333</f>
        <v>29.457297000000001</v>
      </c>
      <c r="AW333" s="130">
        <f>$G333*$BJ333</f>
        <v>29.457297000000001</v>
      </c>
      <c r="AX333" s="130">
        <f>$G333*$BJ333</f>
        <v>29.457297000000001</v>
      </c>
      <c r="AY333" s="130">
        <f>$G333*$BJ333</f>
        <v>29.457297000000001</v>
      </c>
      <c r="AZ333" s="130">
        <f>$G333*$BJ333</f>
        <v>29.457297000000001</v>
      </c>
      <c r="BA333" s="116">
        <f t="shared" si="259"/>
        <v>353.48756399999996</v>
      </c>
      <c r="BB333" s="130">
        <f>$G333*$BJ333</f>
        <v>29.457297000000001</v>
      </c>
      <c r="BC333" s="130">
        <f>$G333*$BJ333</f>
        <v>29.457297000000001</v>
      </c>
      <c r="BD333" s="130">
        <f>$G333*$BJ333</f>
        <v>29.457297000000001</v>
      </c>
      <c r="BE333" s="130">
        <f>$G333*$BJ333</f>
        <v>29.457297000000001</v>
      </c>
      <c r="BF333" s="130">
        <f>$G333*$BJ333</f>
        <v>29.457297000000001</v>
      </c>
      <c r="BG333" s="130">
        <f>$G333*$BJ333</f>
        <v>29.457297000000001</v>
      </c>
      <c r="BH333" s="130">
        <f>$G333*$BJ333</f>
        <v>29.457297000000001</v>
      </c>
      <c r="BI333" s="116">
        <f t="shared" si="260"/>
        <v>206.20107900000002</v>
      </c>
      <c r="BJ333" s="83">
        <v>1.67E-2</v>
      </c>
      <c r="BK333" s="100">
        <f t="shared" si="257"/>
        <v>854.26161300000001</v>
      </c>
    </row>
    <row r="334" spans="1:63" ht="12.75" customHeight="1" thickBot="1" x14ac:dyDescent="0.25">
      <c r="A334" s="149"/>
      <c r="B334" s="150"/>
      <c r="C334" s="150"/>
      <c r="D334" s="144"/>
      <c r="E334" s="151" t="s">
        <v>168</v>
      </c>
      <c r="F334" s="152">
        <f>SUM(F253:F327)+E328+E329+E330+F331+F332+E333+0.03</f>
        <v>113304.58199999999</v>
      </c>
      <c r="G334" s="98">
        <f>SUM(G253:G333)</f>
        <v>103373.79079999997</v>
      </c>
      <c r="H334" s="99">
        <f>SUM(H253:H326)</f>
        <v>4847.8881600000032</v>
      </c>
      <c r="I334" s="99">
        <f>SUM(I253:I326)</f>
        <v>13041.598160000003</v>
      </c>
      <c r="J334" s="99">
        <f>SUM(J253:J326)</f>
        <v>15213.188160000005</v>
      </c>
      <c r="K334" s="99">
        <f>SUM(K253:K326)</f>
        <v>17355.188160000005</v>
      </c>
      <c r="L334" s="99">
        <f>SUM(L253:L327)</f>
        <v>17522.588160000007</v>
      </c>
      <c r="M334" s="99">
        <f>SUM(M289:M327)</f>
        <v>12674.699999999997</v>
      </c>
      <c r="N334" s="99">
        <f>SUM(N310:N327)</f>
        <v>4481.0250000000015</v>
      </c>
      <c r="O334" s="99">
        <f>SUM(O253:O327)</f>
        <v>370.94999999999993</v>
      </c>
      <c r="P334" s="99">
        <f>SUM(P253:P327)</f>
        <v>370.94999999999993</v>
      </c>
      <c r="Q334" s="99">
        <f>SUM(Q253:Q327)</f>
        <v>370.94999999999993</v>
      </c>
      <c r="R334" s="99">
        <f>SUM(R253:R330)</f>
        <v>394.71</v>
      </c>
      <c r="S334" s="99">
        <f>SUM(S253:S332)</f>
        <v>596.44999999999993</v>
      </c>
      <c r="T334" s="99">
        <f>SUM(T253:T332)</f>
        <v>604.46069799999987</v>
      </c>
      <c r="U334" s="99">
        <f>SUM(U327:U332)</f>
        <v>247.46069800000004</v>
      </c>
      <c r="V334" s="99">
        <f>SUM(V327:V333)</f>
        <v>247.46069800000004</v>
      </c>
      <c r="W334" s="99">
        <f>SUM(W253:W333)</f>
        <v>247.46069800000004</v>
      </c>
      <c r="X334" s="99">
        <f>SUM(X253:X333)</f>
        <v>247.46069800000004</v>
      </c>
      <c r="Y334" s="99">
        <f>SUM(Y253:Y333)</f>
        <v>247.46069800000004</v>
      </c>
      <c r="Z334" s="209">
        <f>SUM(Z253:Z333)</f>
        <v>247.46069800000004</v>
      </c>
      <c r="AA334" s="210">
        <f>SUM(O334:Z334)</f>
        <v>4193.2348859999993</v>
      </c>
      <c r="AB334" s="124">
        <f t="shared" ref="AB334:AZ334" si="261">SUM(AB327:AB333)</f>
        <v>247.46069800000004</v>
      </c>
      <c r="AC334" s="135">
        <f t="shared" si="261"/>
        <v>247.46069800000004</v>
      </c>
      <c r="AD334" s="135">
        <f t="shared" si="261"/>
        <v>276.91799500000002</v>
      </c>
      <c r="AE334" s="135">
        <f t="shared" si="261"/>
        <v>276.91799500000002</v>
      </c>
      <c r="AF334" s="135">
        <f t="shared" si="261"/>
        <v>276.91799500000002</v>
      </c>
      <c r="AG334" s="135">
        <f t="shared" si="261"/>
        <v>276.91799500000002</v>
      </c>
      <c r="AH334" s="135">
        <f t="shared" si="261"/>
        <v>276.91799500000002</v>
      </c>
      <c r="AI334" s="135">
        <f t="shared" si="261"/>
        <v>276.91799500000002</v>
      </c>
      <c r="AJ334" s="135">
        <f t="shared" si="261"/>
        <v>276.91799500000002</v>
      </c>
      <c r="AK334" s="135">
        <f t="shared" si="261"/>
        <v>276.91799500000002</v>
      </c>
      <c r="AL334" s="135">
        <f t="shared" si="261"/>
        <v>276.91799500000002</v>
      </c>
      <c r="AM334" s="135">
        <f t="shared" si="261"/>
        <v>276.91799500000002</v>
      </c>
      <c r="AN334" s="135">
        <f t="shared" si="261"/>
        <v>3264.1013459999995</v>
      </c>
      <c r="AO334" s="135">
        <f t="shared" si="261"/>
        <v>262.96799499999997</v>
      </c>
      <c r="AP334" s="135">
        <f t="shared" si="261"/>
        <v>262.96799499999997</v>
      </c>
      <c r="AQ334" s="135">
        <f t="shared" si="261"/>
        <v>262.96799499999997</v>
      </c>
      <c r="AR334" s="135">
        <f t="shared" si="261"/>
        <v>262.96799499999997</v>
      </c>
      <c r="AS334" s="135">
        <f t="shared" si="261"/>
        <v>262.96799499999997</v>
      </c>
      <c r="AT334" s="135">
        <f t="shared" si="261"/>
        <v>262.96799499999997</v>
      </c>
      <c r="AU334" s="135">
        <f t="shared" si="261"/>
        <v>262.96799499999997</v>
      </c>
      <c r="AV334" s="135">
        <f t="shared" si="261"/>
        <v>262.96799499999997</v>
      </c>
      <c r="AW334" s="135">
        <f t="shared" si="261"/>
        <v>262.96799499999997</v>
      </c>
      <c r="AX334" s="135">
        <f t="shared" si="261"/>
        <v>262.96799499999997</v>
      </c>
      <c r="AY334" s="135">
        <f t="shared" si="261"/>
        <v>262.96799499999997</v>
      </c>
      <c r="AZ334" s="135">
        <f t="shared" si="261"/>
        <v>262.96799499999997</v>
      </c>
      <c r="BA334" s="135">
        <f>SUM(AO334:AZ334)</f>
        <v>3155.6159399999997</v>
      </c>
      <c r="BB334" s="135">
        <f t="shared" ref="BB334:BH334" si="262">SUM(BB328:BB333)</f>
        <v>262.96799499999997</v>
      </c>
      <c r="BC334" s="135">
        <f t="shared" si="262"/>
        <v>262.96799499999997</v>
      </c>
      <c r="BD334" s="135">
        <f t="shared" si="262"/>
        <v>262.96799499999997</v>
      </c>
      <c r="BE334" s="135">
        <f t="shared" si="262"/>
        <v>262.96799499999997</v>
      </c>
      <c r="BF334" s="135">
        <f t="shared" si="262"/>
        <v>262.96799499999997</v>
      </c>
      <c r="BG334" s="135">
        <f t="shared" si="262"/>
        <v>262.96799499999997</v>
      </c>
      <c r="BH334" s="135">
        <f t="shared" si="262"/>
        <v>262.96799499999997</v>
      </c>
      <c r="BI334" s="135">
        <f>SUM(BB334:BH334)</f>
        <v>1840.7759649999998</v>
      </c>
      <c r="BJ334" s="73"/>
      <c r="BK334" s="100">
        <f>+H334+I334+J334+K334+L334+M334+N334+AA334+AN334+BA334+BI334</f>
        <v>97589.903937000025</v>
      </c>
    </row>
    <row r="335" spans="1:63" ht="12.75" customHeight="1" x14ac:dyDescent="0.2">
      <c r="A335" s="36"/>
      <c r="B335" s="36"/>
      <c r="C335" s="36"/>
      <c r="D335" s="36"/>
      <c r="E335" s="100"/>
      <c r="F335" s="115"/>
      <c r="G335" s="11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78"/>
      <c r="BB335" s="78"/>
      <c r="BC335" s="78"/>
      <c r="BD335" s="78"/>
      <c r="BE335" s="78"/>
      <c r="BF335" s="78"/>
      <c r="BG335" s="78"/>
      <c r="BH335" s="78"/>
      <c r="BI335" s="36"/>
      <c r="BJ335" s="73"/>
      <c r="BK335" s="100"/>
    </row>
    <row r="336" spans="1:63" ht="12.75" customHeight="1" x14ac:dyDescent="0.2">
      <c r="A336" s="233" t="s">
        <v>172</v>
      </c>
      <c r="B336" s="234"/>
      <c r="C336" s="234"/>
      <c r="D336" s="235"/>
      <c r="E336" s="21">
        <v>33000</v>
      </c>
      <c r="F336" s="77"/>
      <c r="G336" s="81">
        <v>0.9</v>
      </c>
      <c r="H336" s="81">
        <v>6.6666666666666693E-2</v>
      </c>
      <c r="I336" s="81"/>
      <c r="J336" s="81"/>
      <c r="K336" s="81"/>
      <c r="L336" s="82">
        <f>20%/12*5</f>
        <v>8.3333333333333329E-2</v>
      </c>
      <c r="M336" s="82">
        <f t="shared" ref="M336:N336" si="263">20%</f>
        <v>0.2</v>
      </c>
      <c r="N336" s="82">
        <f t="shared" si="263"/>
        <v>0.2</v>
      </c>
      <c r="O336" s="82">
        <f t="shared" ref="O336:Z336" si="264">20%/12</f>
        <v>1.6666666666666666E-2</v>
      </c>
      <c r="P336" s="82">
        <f t="shared" si="264"/>
        <v>1.6666666666666666E-2</v>
      </c>
      <c r="Q336" s="82">
        <f t="shared" si="264"/>
        <v>1.6666666666666666E-2</v>
      </c>
      <c r="R336" s="82">
        <f t="shared" si="264"/>
        <v>1.6666666666666666E-2</v>
      </c>
      <c r="S336" s="82">
        <f t="shared" si="264"/>
        <v>1.6666666666666666E-2</v>
      </c>
      <c r="T336" s="82">
        <f t="shared" si="264"/>
        <v>1.6666666666666666E-2</v>
      </c>
      <c r="U336" s="82">
        <f t="shared" si="264"/>
        <v>1.6666666666666666E-2</v>
      </c>
      <c r="V336" s="82">
        <f t="shared" si="264"/>
        <v>1.6666666666666666E-2</v>
      </c>
      <c r="W336" s="82">
        <f t="shared" si="264"/>
        <v>1.6666666666666666E-2</v>
      </c>
      <c r="X336" s="82">
        <f t="shared" si="264"/>
        <v>1.6666666666666666E-2</v>
      </c>
      <c r="Y336" s="82">
        <f t="shared" si="264"/>
        <v>1.6666666666666666E-2</v>
      </c>
      <c r="Z336" s="82">
        <f t="shared" si="264"/>
        <v>1.6666666666666666E-2</v>
      </c>
      <c r="AA336" s="82">
        <f t="shared" ref="AA336:AA339" si="265">SUM(O336:Z336)</f>
        <v>0.19999999999999998</v>
      </c>
      <c r="AB336" s="82">
        <f t="shared" ref="AB336:BH336" si="266">20%/12</f>
        <v>1.6666666666666666E-2</v>
      </c>
      <c r="AC336" s="82">
        <f t="shared" si="266"/>
        <v>1.6666666666666666E-2</v>
      </c>
      <c r="AD336" s="82">
        <f t="shared" si="266"/>
        <v>1.6666666666666666E-2</v>
      </c>
      <c r="AE336" s="82">
        <f t="shared" si="266"/>
        <v>1.6666666666666666E-2</v>
      </c>
      <c r="AF336" s="82">
        <f t="shared" si="266"/>
        <v>1.6666666666666666E-2</v>
      </c>
      <c r="AG336" s="82">
        <f t="shared" si="266"/>
        <v>1.6666666666666666E-2</v>
      </c>
      <c r="AH336" s="82">
        <f t="shared" si="266"/>
        <v>1.6666666666666666E-2</v>
      </c>
      <c r="AI336" s="82">
        <f t="shared" si="266"/>
        <v>1.6666666666666666E-2</v>
      </c>
      <c r="AJ336" s="82">
        <f t="shared" si="266"/>
        <v>1.6666666666666666E-2</v>
      </c>
      <c r="AK336" s="82">
        <f t="shared" si="266"/>
        <v>1.6666666666666666E-2</v>
      </c>
      <c r="AL336" s="82">
        <f t="shared" si="266"/>
        <v>1.6666666666666666E-2</v>
      </c>
      <c r="AM336" s="82">
        <f t="shared" si="266"/>
        <v>1.6666666666666666E-2</v>
      </c>
      <c r="AN336" s="82">
        <f>SUM(AB336:AM336)</f>
        <v>0.19999999999999998</v>
      </c>
      <c r="AO336" s="82">
        <f t="shared" si="266"/>
        <v>1.6666666666666666E-2</v>
      </c>
      <c r="AP336" s="82">
        <f t="shared" si="266"/>
        <v>1.6666666666666666E-2</v>
      </c>
      <c r="AQ336" s="82">
        <f t="shared" si="266"/>
        <v>1.6666666666666666E-2</v>
      </c>
      <c r="AR336" s="82">
        <f t="shared" si="266"/>
        <v>1.6666666666666666E-2</v>
      </c>
      <c r="AS336" s="82">
        <f t="shared" si="266"/>
        <v>1.6666666666666666E-2</v>
      </c>
      <c r="AT336" s="82">
        <f t="shared" si="266"/>
        <v>1.6666666666666666E-2</v>
      </c>
      <c r="AU336" s="82">
        <f t="shared" si="266"/>
        <v>1.6666666666666666E-2</v>
      </c>
      <c r="AV336" s="82">
        <f t="shared" si="266"/>
        <v>1.6666666666666666E-2</v>
      </c>
      <c r="AW336" s="82">
        <f t="shared" si="266"/>
        <v>1.6666666666666666E-2</v>
      </c>
      <c r="AX336" s="82">
        <f t="shared" si="266"/>
        <v>1.6666666666666666E-2</v>
      </c>
      <c r="AY336" s="82">
        <f t="shared" si="266"/>
        <v>1.6666666666666666E-2</v>
      </c>
      <c r="AZ336" s="82">
        <f t="shared" si="266"/>
        <v>1.6666666666666666E-2</v>
      </c>
      <c r="BA336" s="82">
        <f>SUM(AO336:AZ336)</f>
        <v>0.19999999999999998</v>
      </c>
      <c r="BB336" s="82">
        <f t="shared" si="266"/>
        <v>1.6666666666666666E-2</v>
      </c>
      <c r="BC336" s="82">
        <f t="shared" si="266"/>
        <v>1.6666666666666666E-2</v>
      </c>
      <c r="BD336" s="82">
        <f t="shared" si="266"/>
        <v>1.6666666666666666E-2</v>
      </c>
      <c r="BE336" s="82">
        <f t="shared" si="266"/>
        <v>1.6666666666666666E-2</v>
      </c>
      <c r="BF336" s="82">
        <f t="shared" si="266"/>
        <v>1.6666666666666666E-2</v>
      </c>
      <c r="BG336" s="82">
        <f t="shared" si="266"/>
        <v>1.6666666666666666E-2</v>
      </c>
      <c r="BH336" s="82">
        <f t="shared" si="266"/>
        <v>1.6666666666666666E-2</v>
      </c>
      <c r="BI336" s="82">
        <f>SUM(BB336:BF336)</f>
        <v>8.3333333333333329E-2</v>
      </c>
      <c r="BJ336" s="83">
        <f t="shared" ref="BJ336:BJ339" si="267">20%/12</f>
        <v>1.6666666666666666E-2</v>
      </c>
      <c r="BK336" s="100"/>
    </row>
    <row r="337" spans="1:63" ht="12.75" customHeight="1" outlineLevel="1" x14ac:dyDescent="0.2">
      <c r="A337" s="22">
        <v>412</v>
      </c>
      <c r="B337" s="10" t="s">
        <v>197</v>
      </c>
      <c r="C337" s="11">
        <v>157</v>
      </c>
      <c r="D337" s="12">
        <v>43664</v>
      </c>
      <c r="E337" s="33"/>
      <c r="F337" s="102">
        <v>51240</v>
      </c>
      <c r="G337" s="208">
        <f t="shared" ref="G337:G339" si="268">F337*90%</f>
        <v>46116</v>
      </c>
      <c r="H337" s="71"/>
      <c r="I337" s="153"/>
      <c r="J337" s="153"/>
      <c r="K337" s="153"/>
      <c r="L337" s="153">
        <f t="shared" ref="L337:N337" si="269">+$G337*L$336</f>
        <v>3843</v>
      </c>
      <c r="M337" s="153">
        <f t="shared" si="269"/>
        <v>9223.2000000000007</v>
      </c>
      <c r="N337" s="153">
        <f t="shared" si="269"/>
        <v>9223.2000000000007</v>
      </c>
      <c r="O337" s="130">
        <f>G337*BJ337</f>
        <v>768.6</v>
      </c>
      <c r="P337" s="130">
        <f>G337*BJ337</f>
        <v>768.6</v>
      </c>
      <c r="Q337" s="130">
        <f>G337*BJ337</f>
        <v>768.6</v>
      </c>
      <c r="R337" s="130">
        <f>G337*BJ337</f>
        <v>768.6</v>
      </c>
      <c r="S337" s="130">
        <f>G337*BJ337</f>
        <v>768.6</v>
      </c>
      <c r="T337" s="130">
        <f>G337*BJ337</f>
        <v>768.6</v>
      </c>
      <c r="U337" s="130">
        <f>G337*BJ337</f>
        <v>768.6</v>
      </c>
      <c r="V337" s="130">
        <f>G337*BJ337</f>
        <v>768.6</v>
      </c>
      <c r="W337" s="130">
        <f>G337*BJ337</f>
        <v>768.6</v>
      </c>
      <c r="X337" s="130">
        <f>G337*BJ337</f>
        <v>768.6</v>
      </c>
      <c r="Y337" s="130">
        <f>G337*BJ337</f>
        <v>768.6</v>
      </c>
      <c r="Z337" s="130">
        <f>G337*BJ337</f>
        <v>768.6</v>
      </c>
      <c r="AA337" s="100">
        <f>SUM(O337:Z337)</f>
        <v>9223.2000000000025</v>
      </c>
      <c r="AB337" s="100">
        <f>$G337*$BJ337</f>
        <v>768.6</v>
      </c>
      <c r="AC337" s="100">
        <f>$G337*$BJ337</f>
        <v>768.6</v>
      </c>
      <c r="AD337" s="100">
        <f>$G337*$BJ337</f>
        <v>768.6</v>
      </c>
      <c r="AE337" s="100">
        <f>$G337*$BJ337</f>
        <v>768.6</v>
      </c>
      <c r="AF337" s="100">
        <f>$G337*$BJ337</f>
        <v>768.6</v>
      </c>
      <c r="AG337" s="100">
        <f>$G337*$BJ337</f>
        <v>768.6</v>
      </c>
      <c r="AH337" s="100">
        <f>$G337*$BJ337</f>
        <v>768.6</v>
      </c>
      <c r="AI337" s="100">
        <f>$G337*$BJ337</f>
        <v>768.6</v>
      </c>
      <c r="AJ337" s="100">
        <f>$G337*$BJ337</f>
        <v>768.6</v>
      </c>
      <c r="AK337" s="100">
        <f>$G337*$BJ337</f>
        <v>768.6</v>
      </c>
      <c r="AL337" s="100">
        <f>$G337*$BJ337</f>
        <v>768.6</v>
      </c>
      <c r="AM337" s="100">
        <f>$G337*$BJ337</f>
        <v>768.6</v>
      </c>
      <c r="AN337" s="201">
        <f>SUM(AB337:AM337)</f>
        <v>9223.2000000000025</v>
      </c>
      <c r="AO337" s="100">
        <f>$G337*$BJ337</f>
        <v>768.6</v>
      </c>
      <c r="AP337" s="100">
        <f>$G337*$BJ337</f>
        <v>768.6</v>
      </c>
      <c r="AQ337" s="100">
        <f>$G337*$BJ337</f>
        <v>768.6</v>
      </c>
      <c r="AR337" s="100">
        <f>$G337*$BJ337</f>
        <v>768.6</v>
      </c>
      <c r="AS337" s="100">
        <f>$G337*$BJ337</f>
        <v>768.6</v>
      </c>
      <c r="AT337" s="100">
        <f>$G337*$BJ337</f>
        <v>768.6</v>
      </c>
      <c r="AU337" s="100">
        <f>$G337*$BJ337</f>
        <v>768.6</v>
      </c>
      <c r="AV337" s="100" t="s">
        <v>176</v>
      </c>
      <c r="AW337" s="100" t="s">
        <v>176</v>
      </c>
      <c r="AX337" s="100" t="s">
        <v>176</v>
      </c>
      <c r="AY337" s="100" t="s">
        <v>176</v>
      </c>
      <c r="AZ337" s="100" t="s">
        <v>176</v>
      </c>
      <c r="BA337" s="116">
        <f>SUM(AO337:AZ337)</f>
        <v>5380.2000000000007</v>
      </c>
      <c r="BB337" s="100" t="s">
        <v>176</v>
      </c>
      <c r="BC337" s="100" t="s">
        <v>176</v>
      </c>
      <c r="BD337" s="100" t="s">
        <v>176</v>
      </c>
      <c r="BE337" s="100" t="s">
        <v>176</v>
      </c>
      <c r="BF337" s="100" t="s">
        <v>176</v>
      </c>
      <c r="BG337" s="100" t="s">
        <v>176</v>
      </c>
      <c r="BH337" s="100" t="s">
        <v>176</v>
      </c>
      <c r="BI337" s="116">
        <f>SUM(BB337:BH337)</f>
        <v>0</v>
      </c>
      <c r="BJ337" s="83">
        <f t="shared" si="267"/>
        <v>1.6666666666666666E-2</v>
      </c>
      <c r="BK337" s="100">
        <f>+H337+I337+J337+K337+L337+M337+N337+AA337+AN337+BA337</f>
        <v>46116.000000000015</v>
      </c>
    </row>
    <row r="338" spans="1:63" ht="12.75" customHeight="1" outlineLevel="1" x14ac:dyDescent="0.2">
      <c r="A338" s="22">
        <v>413</v>
      </c>
      <c r="B338" s="10" t="s">
        <v>197</v>
      </c>
      <c r="C338" s="11">
        <v>158</v>
      </c>
      <c r="D338" s="12">
        <v>43664</v>
      </c>
      <c r="E338" s="33"/>
      <c r="F338" s="102">
        <v>51240</v>
      </c>
      <c r="G338" s="208">
        <f t="shared" si="268"/>
        <v>46116</v>
      </c>
      <c r="H338" s="71"/>
      <c r="I338" s="153"/>
      <c r="J338" s="153"/>
      <c r="K338" s="153"/>
      <c r="L338" s="153">
        <f t="shared" ref="L338:N338" si="270">+$G338*L$336</f>
        <v>3843</v>
      </c>
      <c r="M338" s="153">
        <f t="shared" si="270"/>
        <v>9223.2000000000007</v>
      </c>
      <c r="N338" s="153">
        <f t="shared" si="270"/>
        <v>9223.2000000000007</v>
      </c>
      <c r="O338" s="130">
        <f>G338*BJ338</f>
        <v>768.6</v>
      </c>
      <c r="P338" s="130">
        <f>G338*BJ338</f>
        <v>768.6</v>
      </c>
      <c r="Q338" s="130">
        <f>G338*BJ338</f>
        <v>768.6</v>
      </c>
      <c r="R338" s="130">
        <f>G338*BJ338</f>
        <v>768.6</v>
      </c>
      <c r="S338" s="130">
        <f>G338*BJ338</f>
        <v>768.6</v>
      </c>
      <c r="T338" s="130">
        <f>G338*BJ338</f>
        <v>768.6</v>
      </c>
      <c r="U338" s="130">
        <f>G338*BJ338</f>
        <v>768.6</v>
      </c>
      <c r="V338" s="130">
        <f>G338*BJ338</f>
        <v>768.6</v>
      </c>
      <c r="W338" s="130">
        <f>G338*BJ338</f>
        <v>768.6</v>
      </c>
      <c r="X338" s="130">
        <f>G338*BJ338</f>
        <v>768.6</v>
      </c>
      <c r="Y338" s="130">
        <f>G338*BJ338</f>
        <v>768.6</v>
      </c>
      <c r="Z338" s="130">
        <f>G338*BJ338</f>
        <v>768.6</v>
      </c>
      <c r="AA338" s="100">
        <f t="shared" si="265"/>
        <v>9223.2000000000025</v>
      </c>
      <c r="AB338" s="100">
        <f>$G338*$BJ338</f>
        <v>768.6</v>
      </c>
      <c r="AC338" s="100">
        <f>$G338*$BJ338</f>
        <v>768.6</v>
      </c>
      <c r="AD338" s="100">
        <f>$G338*$BJ338</f>
        <v>768.6</v>
      </c>
      <c r="AE338" s="100">
        <f>$G338*$BJ338</f>
        <v>768.6</v>
      </c>
      <c r="AF338" s="100">
        <f>$G338*$BJ338</f>
        <v>768.6</v>
      </c>
      <c r="AG338" s="100">
        <f>$G338*$BJ338</f>
        <v>768.6</v>
      </c>
      <c r="AH338" s="100">
        <f>$G338*$BJ338</f>
        <v>768.6</v>
      </c>
      <c r="AI338" s="100">
        <f>$G338*$BJ338</f>
        <v>768.6</v>
      </c>
      <c r="AJ338" s="100">
        <f>$G338*$BJ338</f>
        <v>768.6</v>
      </c>
      <c r="AK338" s="100">
        <f>$G338*$BJ338</f>
        <v>768.6</v>
      </c>
      <c r="AL338" s="100">
        <f>$G338*$BJ338</f>
        <v>768.6</v>
      </c>
      <c r="AM338" s="100">
        <f>$G338*$BJ338</f>
        <v>768.6</v>
      </c>
      <c r="AN338" s="201">
        <f t="shared" ref="AN338:AN339" si="271">SUM(AB338:AM338)</f>
        <v>9223.2000000000025</v>
      </c>
      <c r="AO338" s="100">
        <f>$G338*$BJ338</f>
        <v>768.6</v>
      </c>
      <c r="AP338" s="100">
        <f>$G338*$BJ338</f>
        <v>768.6</v>
      </c>
      <c r="AQ338" s="100">
        <f>$G338*$BJ338</f>
        <v>768.6</v>
      </c>
      <c r="AR338" s="100">
        <f>$G338*$BJ338</f>
        <v>768.6</v>
      </c>
      <c r="AS338" s="100">
        <f>$G338*$BJ338</f>
        <v>768.6</v>
      </c>
      <c r="AT338" s="100">
        <f>$G338*$BJ338</f>
        <v>768.6</v>
      </c>
      <c r="AU338" s="100">
        <f>$G338*$BJ338</f>
        <v>768.6</v>
      </c>
      <c r="AV338" s="100" t="s">
        <v>176</v>
      </c>
      <c r="AW338" s="100" t="s">
        <v>176</v>
      </c>
      <c r="AX338" s="100" t="s">
        <v>176</v>
      </c>
      <c r="AY338" s="100" t="s">
        <v>176</v>
      </c>
      <c r="AZ338" s="100" t="s">
        <v>176</v>
      </c>
      <c r="BA338" s="116">
        <f t="shared" ref="BA338:BA339" si="272">SUM(AO338:AY338)</f>
        <v>5380.2000000000007</v>
      </c>
      <c r="BB338" s="100" t="s">
        <v>176</v>
      </c>
      <c r="BC338" s="100" t="s">
        <v>176</v>
      </c>
      <c r="BD338" s="100" t="s">
        <v>176</v>
      </c>
      <c r="BE338" s="100" t="s">
        <v>176</v>
      </c>
      <c r="BF338" s="100" t="s">
        <v>176</v>
      </c>
      <c r="BG338" s="100" t="s">
        <v>176</v>
      </c>
      <c r="BH338" s="100" t="s">
        <v>176</v>
      </c>
      <c r="BI338" s="116">
        <f t="shared" ref="BI338:BI340" si="273">SUM(BB338:BH338)</f>
        <v>0</v>
      </c>
      <c r="BJ338" s="83">
        <f t="shared" si="267"/>
        <v>1.6666666666666666E-2</v>
      </c>
      <c r="BK338" s="100">
        <f>+H338+I338+J338+K338+L338+M338+N338+AA338+AN338+BA338</f>
        <v>46116.000000000015</v>
      </c>
    </row>
    <row r="339" spans="1:63" ht="12.75" customHeight="1" outlineLevel="1" thickBot="1" x14ac:dyDescent="0.25">
      <c r="A339" s="22">
        <v>414</v>
      </c>
      <c r="B339" s="10" t="s">
        <v>197</v>
      </c>
      <c r="C339" s="11">
        <v>160</v>
      </c>
      <c r="D339" s="12">
        <v>43670</v>
      </c>
      <c r="E339" s="33"/>
      <c r="F339" s="102">
        <v>51240</v>
      </c>
      <c r="G339" s="208">
        <f t="shared" si="268"/>
        <v>46116</v>
      </c>
      <c r="H339" s="71"/>
      <c r="I339" s="153"/>
      <c r="J339" s="153"/>
      <c r="K339" s="153"/>
      <c r="L339" s="153">
        <f t="shared" ref="L339:N339" si="274">+$G339*L$336</f>
        <v>3843</v>
      </c>
      <c r="M339" s="153">
        <f t="shared" si="274"/>
        <v>9223.2000000000007</v>
      </c>
      <c r="N339" s="153">
        <f t="shared" si="274"/>
        <v>9223.2000000000007</v>
      </c>
      <c r="O339" s="130">
        <f>G339*BJ339</f>
        <v>768.6</v>
      </c>
      <c r="P339" s="130">
        <f>G339*BJ339</f>
        <v>768.6</v>
      </c>
      <c r="Q339" s="130">
        <f>G339*BJ339</f>
        <v>768.6</v>
      </c>
      <c r="R339" s="130">
        <f>G339*BJ339</f>
        <v>768.6</v>
      </c>
      <c r="S339" s="130">
        <f>G339*BJ339</f>
        <v>768.6</v>
      </c>
      <c r="T339" s="130">
        <f>G339*BJ339</f>
        <v>768.6</v>
      </c>
      <c r="U339" s="130">
        <f>G339*BJ339</f>
        <v>768.6</v>
      </c>
      <c r="V339" s="130">
        <f>G339*BJ339</f>
        <v>768.6</v>
      </c>
      <c r="W339" s="130">
        <f>G339*BJ339</f>
        <v>768.6</v>
      </c>
      <c r="X339" s="130">
        <f>G339*BJ339</f>
        <v>768.6</v>
      </c>
      <c r="Y339" s="130">
        <f>G339*BJ339</f>
        <v>768.6</v>
      </c>
      <c r="Z339" s="130">
        <f>G339*BJ339</f>
        <v>768.6</v>
      </c>
      <c r="AA339" s="100">
        <f t="shared" si="265"/>
        <v>9223.2000000000025</v>
      </c>
      <c r="AB339" s="100">
        <f>$G339*$BJ339</f>
        <v>768.6</v>
      </c>
      <c r="AC339" s="100">
        <f>$G339*$BJ339</f>
        <v>768.6</v>
      </c>
      <c r="AD339" s="100">
        <f>$G339*$BJ339</f>
        <v>768.6</v>
      </c>
      <c r="AE339" s="100">
        <f>$G339*$BJ339</f>
        <v>768.6</v>
      </c>
      <c r="AF339" s="100">
        <f>$G339*$BJ339</f>
        <v>768.6</v>
      </c>
      <c r="AG339" s="100">
        <f>$G339*$BJ339</f>
        <v>768.6</v>
      </c>
      <c r="AH339" s="100">
        <f>$G339*$BJ339</f>
        <v>768.6</v>
      </c>
      <c r="AI339" s="100">
        <f>$G339*$BJ339</f>
        <v>768.6</v>
      </c>
      <c r="AJ339" s="100">
        <f>$G339*$BJ339</f>
        <v>768.6</v>
      </c>
      <c r="AK339" s="100">
        <f>$G339*$BJ339</f>
        <v>768.6</v>
      </c>
      <c r="AL339" s="100">
        <f>$G339*$BJ339</f>
        <v>768.6</v>
      </c>
      <c r="AM339" s="100">
        <f>$G339*$BJ339</f>
        <v>768.6</v>
      </c>
      <c r="AN339" s="201">
        <f t="shared" si="271"/>
        <v>9223.2000000000025</v>
      </c>
      <c r="AO339" s="100">
        <f>$G339*$BJ339</f>
        <v>768.6</v>
      </c>
      <c r="AP339" s="100">
        <f>$G339*$BJ339</f>
        <v>768.6</v>
      </c>
      <c r="AQ339" s="100">
        <f>$G339*$BJ339</f>
        <v>768.6</v>
      </c>
      <c r="AR339" s="100">
        <f>$G339*$BJ339</f>
        <v>768.6</v>
      </c>
      <c r="AS339" s="100">
        <f>$G339*$BJ339</f>
        <v>768.6</v>
      </c>
      <c r="AT339" s="100">
        <f>$G339*$BJ339</f>
        <v>768.6</v>
      </c>
      <c r="AU339" s="100">
        <f>$G339*$BJ339</f>
        <v>768.6</v>
      </c>
      <c r="AV339" s="100" t="s">
        <v>176</v>
      </c>
      <c r="AW339" s="100" t="s">
        <v>176</v>
      </c>
      <c r="AX339" s="100" t="s">
        <v>176</v>
      </c>
      <c r="AY339" s="100" t="s">
        <v>176</v>
      </c>
      <c r="AZ339" s="100" t="s">
        <v>176</v>
      </c>
      <c r="BA339" s="116">
        <f t="shared" si="272"/>
        <v>5380.2000000000007</v>
      </c>
      <c r="BB339" s="100" t="s">
        <v>176</v>
      </c>
      <c r="BC339" s="100" t="s">
        <v>176</v>
      </c>
      <c r="BD339" s="100" t="s">
        <v>176</v>
      </c>
      <c r="BE339" s="100" t="s">
        <v>176</v>
      </c>
      <c r="BF339" s="100" t="s">
        <v>176</v>
      </c>
      <c r="BG339" s="100" t="s">
        <v>176</v>
      </c>
      <c r="BH339" s="100" t="s">
        <v>176</v>
      </c>
      <c r="BI339" s="116">
        <f t="shared" si="273"/>
        <v>0</v>
      </c>
      <c r="BJ339" s="83">
        <f t="shared" si="267"/>
        <v>1.6666666666666666E-2</v>
      </c>
      <c r="BK339" s="100">
        <f>+H339+I339+J339+K339+L339+M339+N339+AA339+AN339+BA339</f>
        <v>46116.000000000015</v>
      </c>
    </row>
    <row r="340" spans="1:63" ht="12.75" customHeight="1" thickBot="1" x14ac:dyDescent="0.25">
      <c r="A340" s="22"/>
      <c r="B340" s="23"/>
      <c r="C340" s="24"/>
      <c r="D340" s="119"/>
      <c r="E340" s="117" t="s">
        <v>168</v>
      </c>
      <c r="F340" s="126">
        <f>SUM(F337:F339)</f>
        <v>153720</v>
      </c>
      <c r="G340" s="98">
        <f t="shared" ref="G340" si="275">SUM(G337:G339)</f>
        <v>138348</v>
      </c>
      <c r="H340" s="99"/>
      <c r="I340" s="99"/>
      <c r="J340" s="99"/>
      <c r="K340" s="99"/>
      <c r="L340" s="99">
        <f t="shared" ref="L340:AM340" si="276">SUM(L337:L339)</f>
        <v>11529</v>
      </c>
      <c r="M340" s="99">
        <f t="shared" si="276"/>
        <v>27669.600000000002</v>
      </c>
      <c r="N340" s="99">
        <f t="shared" si="276"/>
        <v>27669.600000000002</v>
      </c>
      <c r="O340" s="99">
        <f t="shared" si="276"/>
        <v>2305.8000000000002</v>
      </c>
      <c r="P340" s="99">
        <f t="shared" si="276"/>
        <v>2305.8000000000002</v>
      </c>
      <c r="Q340" s="99">
        <f t="shared" si="276"/>
        <v>2305.8000000000002</v>
      </c>
      <c r="R340" s="99">
        <f t="shared" si="276"/>
        <v>2305.8000000000002</v>
      </c>
      <c r="S340" s="99">
        <f t="shared" si="276"/>
        <v>2305.8000000000002</v>
      </c>
      <c r="T340" s="99">
        <f t="shared" si="276"/>
        <v>2305.8000000000002</v>
      </c>
      <c r="U340" s="99">
        <f t="shared" si="276"/>
        <v>2305.8000000000002</v>
      </c>
      <c r="V340" s="99">
        <f t="shared" si="276"/>
        <v>2305.8000000000002</v>
      </c>
      <c r="W340" s="99">
        <f t="shared" si="276"/>
        <v>2305.8000000000002</v>
      </c>
      <c r="X340" s="99">
        <f t="shared" si="276"/>
        <v>2305.8000000000002</v>
      </c>
      <c r="Y340" s="99">
        <f t="shared" si="276"/>
        <v>2305.8000000000002</v>
      </c>
      <c r="Z340" s="209">
        <f t="shared" si="276"/>
        <v>2305.8000000000002</v>
      </c>
      <c r="AA340" s="210">
        <f t="shared" si="276"/>
        <v>27669.600000000006</v>
      </c>
      <c r="AB340" s="124">
        <f t="shared" si="276"/>
        <v>2305.8000000000002</v>
      </c>
      <c r="AC340" s="135">
        <f t="shared" si="276"/>
        <v>2305.8000000000002</v>
      </c>
      <c r="AD340" s="135">
        <f t="shared" si="276"/>
        <v>2305.8000000000002</v>
      </c>
      <c r="AE340" s="135">
        <f t="shared" si="276"/>
        <v>2305.8000000000002</v>
      </c>
      <c r="AF340" s="135">
        <f t="shared" si="276"/>
        <v>2305.8000000000002</v>
      </c>
      <c r="AG340" s="135">
        <f t="shared" si="276"/>
        <v>2305.8000000000002</v>
      </c>
      <c r="AH340" s="135">
        <f t="shared" si="276"/>
        <v>2305.8000000000002</v>
      </c>
      <c r="AI340" s="135">
        <f t="shared" si="276"/>
        <v>2305.8000000000002</v>
      </c>
      <c r="AJ340" s="135">
        <f t="shared" si="276"/>
        <v>2305.8000000000002</v>
      </c>
      <c r="AK340" s="135">
        <f t="shared" si="276"/>
        <v>2305.8000000000002</v>
      </c>
      <c r="AL340" s="135">
        <f t="shared" si="276"/>
        <v>2305.8000000000002</v>
      </c>
      <c r="AM340" s="135">
        <f t="shared" si="276"/>
        <v>2305.8000000000002</v>
      </c>
      <c r="AN340" s="135">
        <f>SUM(AB340:AM340)</f>
        <v>27669.599999999995</v>
      </c>
      <c r="AO340" s="135">
        <f t="shared" ref="AO340:AP340" si="277">SUM(AO337:AO339)</f>
        <v>2305.8000000000002</v>
      </c>
      <c r="AP340" s="135">
        <f t="shared" si="277"/>
        <v>2305.8000000000002</v>
      </c>
      <c r="AQ340" s="135">
        <f t="shared" ref="AQ340:AR340" si="278">SUM(AQ337:AQ339)</f>
        <v>2305.8000000000002</v>
      </c>
      <c r="AR340" s="135">
        <f t="shared" si="278"/>
        <v>2305.8000000000002</v>
      </c>
      <c r="AS340" s="135">
        <f t="shared" ref="AS340:AY340" si="279">SUM(AS337:AS339)</f>
        <v>2305.8000000000002</v>
      </c>
      <c r="AT340" s="135">
        <f t="shared" si="279"/>
        <v>2305.8000000000002</v>
      </c>
      <c r="AU340" s="135">
        <f t="shared" si="279"/>
        <v>2305.8000000000002</v>
      </c>
      <c r="AV340" s="135">
        <f t="shared" si="279"/>
        <v>0</v>
      </c>
      <c r="AW340" s="135">
        <f t="shared" si="279"/>
        <v>0</v>
      </c>
      <c r="AX340" s="135">
        <f t="shared" si="279"/>
        <v>0</v>
      </c>
      <c r="AY340" s="135">
        <f t="shared" si="279"/>
        <v>0</v>
      </c>
      <c r="AZ340" s="135">
        <f t="shared" ref="AZ340:BC340" si="280">SUM(AZ337:AZ339)</f>
        <v>0</v>
      </c>
      <c r="BA340" s="135">
        <f>SUM(AO340:AZ340)</f>
        <v>16140.599999999999</v>
      </c>
      <c r="BB340" s="135">
        <f t="shared" si="280"/>
        <v>0</v>
      </c>
      <c r="BC340" s="135">
        <f t="shared" si="280"/>
        <v>0</v>
      </c>
      <c r="BD340" s="135">
        <f t="shared" ref="BD340:BI340" si="281">SUM(BD337:BD339)</f>
        <v>0</v>
      </c>
      <c r="BE340" s="135">
        <f t="shared" si="281"/>
        <v>0</v>
      </c>
      <c r="BF340" s="135">
        <f t="shared" si="281"/>
        <v>0</v>
      </c>
      <c r="BG340" s="135">
        <f t="shared" ref="BG340:BI340" si="282">SUM(BG337:BG339)</f>
        <v>0</v>
      </c>
      <c r="BH340" s="135">
        <f t="shared" si="282"/>
        <v>0</v>
      </c>
      <c r="BI340" s="135">
        <f>SUM(BB340:BH340)</f>
        <v>0</v>
      </c>
      <c r="BJ340" s="73"/>
      <c r="BK340" s="100">
        <f>+H340+I340+J340+K340+L340+M340+N340+AA340+AN340+BA340</f>
        <v>138348</v>
      </c>
    </row>
    <row r="341" spans="1:63" ht="12.75" customHeight="1" x14ac:dyDescent="0.2">
      <c r="A341" s="70"/>
      <c r="B341" s="63"/>
      <c r="C341" s="62"/>
      <c r="D341" s="120"/>
      <c r="E341" s="51"/>
      <c r="F341" s="121"/>
      <c r="G341" s="51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78"/>
      <c r="BE341" s="78"/>
      <c r="BF341" s="78"/>
      <c r="BG341" s="78"/>
      <c r="BH341" s="78"/>
      <c r="BI341" s="36"/>
      <c r="BJ341" s="73"/>
      <c r="BK341" s="36"/>
    </row>
    <row r="342" spans="1:63" ht="12.75" customHeight="1" thickBot="1" x14ac:dyDescent="0.25">
      <c r="A342" s="233" t="s">
        <v>173</v>
      </c>
      <c r="B342" s="234"/>
      <c r="C342" s="234"/>
      <c r="D342" s="235"/>
      <c r="E342" s="51"/>
      <c r="F342" s="121"/>
      <c r="G342" s="51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78"/>
      <c r="BD342" s="78"/>
      <c r="BE342" s="78"/>
      <c r="BF342" s="78"/>
      <c r="BG342" s="78"/>
      <c r="BH342" s="78"/>
      <c r="BI342" s="36"/>
      <c r="BJ342" s="73"/>
      <c r="BK342" s="36"/>
    </row>
    <row r="343" spans="1:63" ht="15.75" customHeight="1" thickBot="1" x14ac:dyDescent="0.25">
      <c r="A343" s="154"/>
      <c r="B343" s="155" t="s">
        <v>7</v>
      </c>
      <c r="C343" s="156"/>
      <c r="D343" s="157"/>
      <c r="E343" s="158" t="s">
        <v>168</v>
      </c>
      <c r="F343" s="98">
        <v>2285000</v>
      </c>
      <c r="G343" s="51"/>
      <c r="H343" s="14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202"/>
      <c r="BB343" s="202"/>
      <c r="BC343" s="202"/>
      <c r="BD343" s="202"/>
      <c r="BE343" s="202"/>
      <c r="BF343" s="202"/>
      <c r="BG343" s="202"/>
      <c r="BH343" s="202"/>
      <c r="BI343" s="1"/>
      <c r="BJ343" s="159"/>
      <c r="BK343" s="1"/>
    </row>
    <row r="344" spans="1:63" ht="12.75" customHeight="1" thickBot="1" x14ac:dyDescent="0.35">
      <c r="A344" s="68"/>
      <c r="B344" s="69"/>
      <c r="C344" s="69"/>
      <c r="D344" s="36"/>
      <c r="E344" s="122"/>
      <c r="F344" s="110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78"/>
      <c r="BE344" s="78"/>
      <c r="BF344" s="78"/>
      <c r="BG344" s="78"/>
      <c r="BH344" s="78"/>
      <c r="BI344" s="36"/>
      <c r="BJ344" s="73"/>
      <c r="BK344" s="36"/>
    </row>
    <row r="345" spans="1:63" ht="12.75" customHeight="1" thickBot="1" x14ac:dyDescent="0.35">
      <c r="A345" s="68"/>
      <c r="B345" s="69"/>
      <c r="C345" s="69"/>
      <c r="D345" s="36"/>
      <c r="E345" s="123" t="s">
        <v>174</v>
      </c>
      <c r="F345" s="124">
        <f>F340+F334+F63+F48+F39+F250+F343</f>
        <v>2747487.443</v>
      </c>
      <c r="G345" s="116"/>
      <c r="H345" s="11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78"/>
      <c r="BE345" s="78"/>
      <c r="BF345" s="78"/>
      <c r="BG345" s="78"/>
      <c r="BH345" s="78"/>
      <c r="BI345" s="36"/>
      <c r="BJ345" s="73"/>
      <c r="BK345" s="100">
        <f>BK39+BK48+BK63+BK250+BK334+BK340</f>
        <v>372066.47947033338</v>
      </c>
    </row>
    <row r="346" spans="1:63" ht="12.75" customHeight="1" x14ac:dyDescent="0.3">
      <c r="A346" s="68"/>
      <c r="B346" s="69"/>
      <c r="C346" s="69"/>
      <c r="D346" s="36"/>
      <c r="E346" s="122"/>
      <c r="F346" s="100"/>
      <c r="G346" s="100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78"/>
      <c r="BE346" s="78"/>
      <c r="BF346" s="78"/>
      <c r="BG346" s="78"/>
      <c r="BH346" s="78"/>
      <c r="BI346" s="36"/>
      <c r="BJ346" s="73"/>
      <c r="BK346" s="36"/>
    </row>
    <row r="347" spans="1:63" ht="12.75" customHeight="1" x14ac:dyDescent="0.3">
      <c r="A347" s="68"/>
      <c r="B347" s="69"/>
      <c r="C347" s="69"/>
      <c r="D347" s="36"/>
      <c r="E347" s="122"/>
      <c r="F347" s="100"/>
      <c r="G347" s="100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78"/>
      <c r="BE347" s="78"/>
      <c r="BF347" s="78"/>
      <c r="BG347" s="78"/>
      <c r="BH347" s="78"/>
      <c r="BI347" s="36"/>
      <c r="BJ347" s="73"/>
      <c r="BK347" s="196"/>
    </row>
    <row r="348" spans="1:63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78"/>
      <c r="BE348" s="78"/>
      <c r="BF348" s="78"/>
      <c r="BG348" s="78"/>
      <c r="BH348" s="78"/>
      <c r="BI348" s="36"/>
      <c r="BJ348" s="73"/>
      <c r="BK348" s="196"/>
    </row>
    <row r="349" spans="1:63" ht="12.75" customHeight="1" x14ac:dyDescent="0.3">
      <c r="A349" s="68"/>
      <c r="B349" s="69"/>
      <c r="C349" s="69"/>
      <c r="D349" s="36"/>
      <c r="E349" s="122"/>
      <c r="F349" s="19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19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78"/>
      <c r="BE349" s="78"/>
      <c r="BF349" s="78"/>
      <c r="BG349" s="78"/>
      <c r="BH349" s="78"/>
      <c r="BI349" s="36"/>
      <c r="BJ349" s="73"/>
      <c r="BK349" s="71"/>
    </row>
    <row r="350" spans="1:63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78"/>
      <c r="BE350" s="78"/>
      <c r="BF350" s="78"/>
      <c r="BG350" s="78"/>
      <c r="BH350" s="78"/>
      <c r="BI350" s="36"/>
      <c r="BJ350" s="73"/>
      <c r="BK350" s="71"/>
    </row>
    <row r="351" spans="1:63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78"/>
      <c r="BE351" s="78"/>
      <c r="BF351" s="78"/>
      <c r="BG351" s="78"/>
      <c r="BH351" s="78"/>
      <c r="BI351" s="36"/>
      <c r="BJ351" s="73"/>
      <c r="BK351" s="71"/>
    </row>
    <row r="352" spans="1:63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78"/>
      <c r="BE352" s="78"/>
      <c r="BF352" s="78"/>
      <c r="BG352" s="78"/>
      <c r="BH352" s="78"/>
      <c r="BI352" s="36"/>
      <c r="BJ352" s="73"/>
      <c r="BK352" s="71"/>
    </row>
    <row r="353" spans="1:63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78"/>
      <c r="BE353" s="78"/>
      <c r="BF353" s="78"/>
      <c r="BG353" s="78"/>
      <c r="BH353" s="78"/>
      <c r="BI353" s="36"/>
      <c r="BJ353" s="73"/>
      <c r="BK353" s="71"/>
    </row>
    <row r="354" spans="1:63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78"/>
      <c r="BE354" s="78"/>
      <c r="BF354" s="78"/>
      <c r="BG354" s="78"/>
      <c r="BH354" s="78"/>
      <c r="BI354" s="36"/>
      <c r="BJ354" s="73"/>
      <c r="BK354" s="71"/>
    </row>
    <row r="355" spans="1:63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78"/>
      <c r="BE355" s="78"/>
      <c r="BF355" s="78"/>
      <c r="BG355" s="78"/>
      <c r="BH355" s="78"/>
      <c r="BI355" s="36"/>
      <c r="BJ355" s="73"/>
      <c r="BK355" s="71"/>
    </row>
    <row r="356" spans="1:63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78"/>
      <c r="BE356" s="78"/>
      <c r="BF356" s="78"/>
      <c r="BG356" s="78"/>
      <c r="BH356" s="78"/>
      <c r="BI356" s="36"/>
      <c r="BJ356" s="73"/>
      <c r="BK356" s="71"/>
    </row>
    <row r="357" spans="1:63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78"/>
      <c r="BE357" s="78"/>
      <c r="BF357" s="78"/>
      <c r="BG357" s="78"/>
      <c r="BH357" s="78"/>
      <c r="BI357" s="36"/>
      <c r="BJ357" s="73"/>
      <c r="BK357" s="71"/>
    </row>
    <row r="358" spans="1:63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78"/>
      <c r="BE358" s="78"/>
      <c r="BF358" s="78"/>
      <c r="BG358" s="78"/>
      <c r="BH358" s="78"/>
      <c r="BI358" s="36"/>
      <c r="BJ358" s="73"/>
      <c r="BK358" s="71"/>
    </row>
    <row r="359" spans="1:63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78"/>
      <c r="BE359" s="78"/>
      <c r="BF359" s="78"/>
      <c r="BG359" s="78"/>
      <c r="BH359" s="78"/>
      <c r="BI359" s="36"/>
      <c r="BJ359" s="73"/>
      <c r="BK359" s="71"/>
    </row>
    <row r="360" spans="1:63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78"/>
      <c r="BE360" s="78"/>
      <c r="BF360" s="78"/>
      <c r="BG360" s="78"/>
      <c r="BH360" s="78"/>
      <c r="BI360" s="36"/>
      <c r="BJ360" s="73"/>
      <c r="BK360" s="71"/>
    </row>
    <row r="361" spans="1:63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78"/>
      <c r="BE361" s="78"/>
      <c r="BF361" s="78"/>
      <c r="BG361" s="78"/>
      <c r="BH361" s="78"/>
      <c r="BI361" s="36"/>
      <c r="BJ361" s="73"/>
      <c r="BK361" s="71"/>
    </row>
    <row r="362" spans="1:63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78"/>
      <c r="BE362" s="78"/>
      <c r="BF362" s="78"/>
      <c r="BG362" s="78"/>
      <c r="BH362" s="78"/>
      <c r="BI362" s="36"/>
      <c r="BJ362" s="73"/>
      <c r="BK362" s="71"/>
    </row>
    <row r="363" spans="1:63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78"/>
      <c r="BE363" s="78"/>
      <c r="BF363" s="78"/>
      <c r="BG363" s="78"/>
      <c r="BH363" s="78"/>
      <c r="BI363" s="36"/>
      <c r="BJ363" s="73"/>
      <c r="BK363" s="71"/>
    </row>
    <row r="364" spans="1:63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78"/>
      <c r="BE364" s="78"/>
      <c r="BF364" s="78"/>
      <c r="BG364" s="78"/>
      <c r="BH364" s="78"/>
      <c r="BI364" s="36"/>
      <c r="BJ364" s="73"/>
      <c r="BK364" s="71"/>
    </row>
    <row r="365" spans="1:63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78"/>
      <c r="BE365" s="78"/>
      <c r="BF365" s="78"/>
      <c r="BG365" s="78"/>
      <c r="BH365" s="78"/>
      <c r="BI365" s="36"/>
      <c r="BJ365" s="73"/>
      <c r="BK365" s="71"/>
    </row>
    <row r="366" spans="1:63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78"/>
      <c r="BE366" s="78"/>
      <c r="BF366" s="78"/>
      <c r="BG366" s="78"/>
      <c r="BH366" s="78"/>
      <c r="BI366" s="36"/>
      <c r="BJ366" s="73"/>
      <c r="BK366" s="71"/>
    </row>
    <row r="367" spans="1:63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78"/>
      <c r="BE367" s="78"/>
      <c r="BF367" s="78"/>
      <c r="BG367" s="78"/>
      <c r="BH367" s="78"/>
      <c r="BI367" s="36"/>
      <c r="BJ367" s="73"/>
      <c r="BK367" s="71"/>
    </row>
    <row r="368" spans="1:63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78"/>
      <c r="BE368" s="78"/>
      <c r="BF368" s="78"/>
      <c r="BG368" s="78"/>
      <c r="BH368" s="78"/>
      <c r="BI368" s="36"/>
      <c r="BJ368" s="73"/>
      <c r="BK368" s="71"/>
    </row>
    <row r="369" spans="1:63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78"/>
      <c r="BE369" s="78"/>
      <c r="BF369" s="78"/>
      <c r="BG369" s="78"/>
      <c r="BH369" s="78"/>
      <c r="BI369" s="36"/>
      <c r="BJ369" s="73"/>
      <c r="BK369" s="71"/>
    </row>
    <row r="370" spans="1:63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78"/>
      <c r="BE370" s="78"/>
      <c r="BF370" s="78"/>
      <c r="BG370" s="78"/>
      <c r="BH370" s="78"/>
      <c r="BI370" s="36"/>
      <c r="BJ370" s="73"/>
      <c r="BK370" s="71"/>
    </row>
    <row r="371" spans="1:63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78"/>
      <c r="BE371" s="78"/>
      <c r="BF371" s="78"/>
      <c r="BG371" s="78"/>
      <c r="BH371" s="78"/>
      <c r="BI371" s="36"/>
      <c r="BJ371" s="73"/>
      <c r="BK371" s="71"/>
    </row>
    <row r="372" spans="1:63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78"/>
      <c r="BE372" s="78"/>
      <c r="BF372" s="78"/>
      <c r="BG372" s="78"/>
      <c r="BH372" s="78"/>
      <c r="BI372" s="36"/>
      <c r="BJ372" s="73"/>
      <c r="BK372" s="71"/>
    </row>
    <row r="373" spans="1:63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78"/>
      <c r="BE373" s="78"/>
      <c r="BF373" s="78"/>
      <c r="BG373" s="78"/>
      <c r="BH373" s="78"/>
      <c r="BI373" s="36"/>
      <c r="BJ373" s="73"/>
      <c r="BK373" s="71"/>
    </row>
    <row r="374" spans="1:63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78"/>
      <c r="BE374" s="78"/>
      <c r="BF374" s="78"/>
      <c r="BG374" s="78"/>
      <c r="BH374" s="78"/>
      <c r="BI374" s="36"/>
      <c r="BJ374" s="73"/>
      <c r="BK374" s="71"/>
    </row>
    <row r="375" spans="1:63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78"/>
      <c r="BE375" s="78"/>
      <c r="BF375" s="78"/>
      <c r="BG375" s="78"/>
      <c r="BH375" s="78"/>
      <c r="BI375" s="36"/>
      <c r="BJ375" s="73"/>
      <c r="BK375" s="71"/>
    </row>
    <row r="376" spans="1:63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78"/>
      <c r="BE376" s="78"/>
      <c r="BF376" s="78"/>
      <c r="BG376" s="78"/>
      <c r="BH376" s="78"/>
      <c r="BI376" s="36"/>
      <c r="BJ376" s="73"/>
      <c r="BK376" s="71"/>
    </row>
    <row r="377" spans="1:63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78"/>
      <c r="BE377" s="78"/>
      <c r="BF377" s="78"/>
      <c r="BG377" s="78"/>
      <c r="BH377" s="78"/>
      <c r="BI377" s="36"/>
      <c r="BJ377" s="73"/>
      <c r="BK377" s="71"/>
    </row>
    <row r="378" spans="1:63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78"/>
      <c r="BE378" s="78"/>
      <c r="BF378" s="78"/>
      <c r="BG378" s="78"/>
      <c r="BH378" s="78"/>
      <c r="BI378" s="36"/>
      <c r="BJ378" s="73"/>
      <c r="BK378" s="71"/>
    </row>
    <row r="379" spans="1:63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78"/>
      <c r="BE379" s="78"/>
      <c r="BF379" s="78"/>
      <c r="BG379" s="78"/>
      <c r="BH379" s="78"/>
      <c r="BI379" s="36"/>
      <c r="BJ379" s="73"/>
      <c r="BK379" s="71"/>
    </row>
    <row r="380" spans="1:63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78"/>
      <c r="BE380" s="78"/>
      <c r="BF380" s="78"/>
      <c r="BG380" s="78"/>
      <c r="BH380" s="78"/>
      <c r="BI380" s="36"/>
      <c r="BJ380" s="73"/>
      <c r="BK380" s="71"/>
    </row>
    <row r="381" spans="1:63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78"/>
      <c r="BE381" s="78"/>
      <c r="BF381" s="78"/>
      <c r="BG381" s="78"/>
      <c r="BH381" s="78"/>
      <c r="BI381" s="36"/>
      <c r="BJ381" s="73"/>
      <c r="BK381" s="71"/>
    </row>
    <row r="382" spans="1:63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78"/>
      <c r="BE382" s="78"/>
      <c r="BF382" s="78"/>
      <c r="BG382" s="78"/>
      <c r="BH382" s="78"/>
      <c r="BI382" s="36"/>
      <c r="BJ382" s="73"/>
      <c r="BK382" s="71"/>
    </row>
    <row r="383" spans="1:63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78"/>
      <c r="BE383" s="78"/>
      <c r="BF383" s="78"/>
      <c r="BG383" s="78"/>
      <c r="BH383" s="78"/>
      <c r="BI383" s="36"/>
      <c r="BJ383" s="73"/>
      <c r="BK383" s="71"/>
    </row>
    <row r="384" spans="1:63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78"/>
      <c r="BE384" s="78"/>
      <c r="BF384" s="78"/>
      <c r="BG384" s="78"/>
      <c r="BH384" s="78"/>
      <c r="BI384" s="36"/>
      <c r="BJ384" s="73"/>
      <c r="BK384" s="71"/>
    </row>
    <row r="385" spans="1:63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78"/>
      <c r="BE385" s="78"/>
      <c r="BF385" s="78"/>
      <c r="BG385" s="78"/>
      <c r="BH385" s="78"/>
      <c r="BI385" s="36"/>
      <c r="BJ385" s="73"/>
      <c r="BK385" s="71"/>
    </row>
    <row r="386" spans="1:63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78"/>
      <c r="BE386" s="78"/>
      <c r="BF386" s="78"/>
      <c r="BG386" s="78"/>
      <c r="BH386" s="78"/>
      <c r="BI386" s="36"/>
      <c r="BJ386" s="73"/>
      <c r="BK386" s="71"/>
    </row>
    <row r="387" spans="1:63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78"/>
      <c r="BE387" s="78"/>
      <c r="BF387" s="78"/>
      <c r="BG387" s="78"/>
      <c r="BH387" s="78"/>
      <c r="BI387" s="36"/>
      <c r="BJ387" s="73"/>
      <c r="BK387" s="71"/>
    </row>
    <row r="388" spans="1:63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78"/>
      <c r="BE388" s="78"/>
      <c r="BF388" s="78"/>
      <c r="BG388" s="78"/>
      <c r="BH388" s="78"/>
      <c r="BI388" s="36"/>
      <c r="BJ388" s="73"/>
      <c r="BK388" s="71"/>
    </row>
    <row r="389" spans="1:63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78"/>
      <c r="BE389" s="78"/>
      <c r="BF389" s="78"/>
      <c r="BG389" s="78"/>
      <c r="BH389" s="78"/>
      <c r="BI389" s="36"/>
      <c r="BJ389" s="73"/>
      <c r="BK389" s="71"/>
    </row>
    <row r="390" spans="1:63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78"/>
      <c r="BE390" s="78"/>
      <c r="BF390" s="78"/>
      <c r="BG390" s="78"/>
      <c r="BH390" s="78"/>
      <c r="BI390" s="36"/>
      <c r="BJ390" s="73"/>
      <c r="BK390" s="71"/>
    </row>
    <row r="391" spans="1:63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78"/>
      <c r="BE391" s="78"/>
      <c r="BF391" s="78"/>
      <c r="BG391" s="78"/>
      <c r="BH391" s="78"/>
      <c r="BI391" s="36"/>
      <c r="BJ391" s="73"/>
      <c r="BK391" s="71"/>
    </row>
    <row r="392" spans="1:63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78"/>
      <c r="BE392" s="78"/>
      <c r="BF392" s="78"/>
      <c r="BG392" s="78"/>
      <c r="BH392" s="78"/>
      <c r="BI392" s="36"/>
      <c r="BJ392" s="73"/>
      <c r="BK392" s="71"/>
    </row>
    <row r="393" spans="1:63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78"/>
      <c r="BE393" s="78"/>
      <c r="BF393" s="78"/>
      <c r="BG393" s="78"/>
      <c r="BH393" s="78"/>
      <c r="BI393" s="36"/>
      <c r="BJ393" s="73"/>
      <c r="BK393" s="71"/>
    </row>
    <row r="394" spans="1:63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78"/>
      <c r="BE394" s="78"/>
      <c r="BF394" s="78"/>
      <c r="BG394" s="78"/>
      <c r="BH394" s="78"/>
      <c r="BI394" s="36"/>
      <c r="BJ394" s="73"/>
      <c r="BK394" s="71"/>
    </row>
    <row r="395" spans="1:63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78"/>
      <c r="BE395" s="78"/>
      <c r="BF395" s="78"/>
      <c r="BG395" s="78"/>
      <c r="BH395" s="78"/>
      <c r="BI395" s="36"/>
      <c r="BJ395" s="73"/>
      <c r="BK395" s="71"/>
    </row>
    <row r="396" spans="1:63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78"/>
      <c r="BE396" s="78"/>
      <c r="BF396" s="78"/>
      <c r="BG396" s="78"/>
      <c r="BH396" s="78"/>
      <c r="BI396" s="36"/>
      <c r="BJ396" s="73"/>
      <c r="BK396" s="71"/>
    </row>
    <row r="397" spans="1:63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78"/>
      <c r="BE397" s="78"/>
      <c r="BF397" s="78"/>
      <c r="BG397" s="78"/>
      <c r="BH397" s="78"/>
      <c r="BI397" s="36"/>
      <c r="BJ397" s="73"/>
      <c r="BK397" s="71"/>
    </row>
    <row r="398" spans="1:63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78"/>
      <c r="BE398" s="78"/>
      <c r="BF398" s="78"/>
      <c r="BG398" s="78"/>
      <c r="BH398" s="78"/>
      <c r="BI398" s="36"/>
      <c r="BJ398" s="73"/>
      <c r="BK398" s="71"/>
    </row>
    <row r="399" spans="1:63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78"/>
      <c r="BE399" s="78"/>
      <c r="BF399" s="78"/>
      <c r="BG399" s="78"/>
      <c r="BH399" s="78"/>
      <c r="BI399" s="36"/>
      <c r="BJ399" s="73"/>
      <c r="BK399" s="71"/>
    </row>
    <row r="400" spans="1:63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78"/>
      <c r="BE400" s="78"/>
      <c r="BF400" s="78"/>
      <c r="BG400" s="78"/>
      <c r="BH400" s="78"/>
      <c r="BI400" s="36"/>
      <c r="BJ400" s="73"/>
      <c r="BK400" s="71"/>
    </row>
    <row r="401" spans="1:63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78"/>
      <c r="BE401" s="78"/>
      <c r="BF401" s="78"/>
      <c r="BG401" s="78"/>
      <c r="BH401" s="78"/>
      <c r="BI401" s="36"/>
      <c r="BJ401" s="73"/>
      <c r="BK401" s="71"/>
    </row>
    <row r="402" spans="1:63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78"/>
      <c r="BE402" s="78"/>
      <c r="BF402" s="78"/>
      <c r="BG402" s="78"/>
      <c r="BH402" s="78"/>
      <c r="BI402" s="36"/>
      <c r="BJ402" s="73"/>
      <c r="BK402" s="71"/>
    </row>
    <row r="403" spans="1:63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78"/>
      <c r="BE403" s="78"/>
      <c r="BF403" s="78"/>
      <c r="BG403" s="78"/>
      <c r="BH403" s="78"/>
      <c r="BI403" s="36"/>
      <c r="BJ403" s="73"/>
      <c r="BK403" s="71"/>
    </row>
    <row r="404" spans="1:63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78"/>
      <c r="BE404" s="78"/>
      <c r="BF404" s="78"/>
      <c r="BG404" s="78"/>
      <c r="BH404" s="78"/>
      <c r="BI404" s="36"/>
      <c r="BJ404" s="73"/>
      <c r="BK404" s="71"/>
    </row>
    <row r="405" spans="1:63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78"/>
      <c r="BE405" s="78"/>
      <c r="BF405" s="78"/>
      <c r="BG405" s="78"/>
      <c r="BH405" s="78"/>
      <c r="BI405" s="36"/>
      <c r="BJ405" s="73"/>
      <c r="BK405" s="71"/>
    </row>
    <row r="406" spans="1:63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78"/>
      <c r="BE406" s="78"/>
      <c r="BF406" s="78"/>
      <c r="BG406" s="78"/>
      <c r="BH406" s="78"/>
      <c r="BI406" s="36"/>
      <c r="BJ406" s="73"/>
      <c r="BK406" s="71"/>
    </row>
    <row r="407" spans="1:63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78"/>
      <c r="BE407" s="78"/>
      <c r="BF407" s="78"/>
      <c r="BG407" s="78"/>
      <c r="BH407" s="78"/>
      <c r="BI407" s="36"/>
      <c r="BJ407" s="73"/>
      <c r="BK407" s="71"/>
    </row>
    <row r="408" spans="1:63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78"/>
      <c r="BE408" s="78"/>
      <c r="BF408" s="78"/>
      <c r="BG408" s="78"/>
      <c r="BH408" s="78"/>
      <c r="BI408" s="36"/>
      <c r="BJ408" s="73"/>
      <c r="BK408" s="71"/>
    </row>
    <row r="409" spans="1:63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78"/>
      <c r="BE409" s="78"/>
      <c r="BF409" s="78"/>
      <c r="BG409" s="78"/>
      <c r="BH409" s="78"/>
      <c r="BI409" s="36"/>
      <c r="BJ409" s="73"/>
      <c r="BK409" s="71"/>
    </row>
    <row r="410" spans="1:63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78"/>
      <c r="BE410" s="78"/>
      <c r="BF410" s="78"/>
      <c r="BG410" s="78"/>
      <c r="BH410" s="78"/>
      <c r="BI410" s="36"/>
      <c r="BJ410" s="73"/>
      <c r="BK410" s="71"/>
    </row>
    <row r="411" spans="1:63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78"/>
      <c r="BE411" s="78"/>
      <c r="BF411" s="78"/>
      <c r="BG411" s="78"/>
      <c r="BH411" s="78"/>
      <c r="BI411" s="36"/>
      <c r="BJ411" s="73"/>
      <c r="BK411" s="71"/>
    </row>
    <row r="412" spans="1:63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78"/>
      <c r="BE412" s="78"/>
      <c r="BF412" s="78"/>
      <c r="BG412" s="78"/>
      <c r="BH412" s="78"/>
      <c r="BI412" s="36"/>
      <c r="BJ412" s="73"/>
      <c r="BK412" s="71"/>
    </row>
    <row r="413" spans="1:63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78"/>
      <c r="BE413" s="78"/>
      <c r="BF413" s="78"/>
      <c r="BG413" s="78"/>
      <c r="BH413" s="78"/>
      <c r="BI413" s="36"/>
      <c r="BJ413" s="73"/>
      <c r="BK413" s="71"/>
    </row>
    <row r="414" spans="1:63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78"/>
      <c r="BE414" s="78"/>
      <c r="BF414" s="78"/>
      <c r="BG414" s="78"/>
      <c r="BH414" s="78"/>
      <c r="BI414" s="36"/>
      <c r="BJ414" s="73"/>
      <c r="BK414" s="71"/>
    </row>
    <row r="415" spans="1:63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78"/>
      <c r="BE415" s="78"/>
      <c r="BF415" s="78"/>
      <c r="BG415" s="78"/>
      <c r="BH415" s="78"/>
      <c r="BI415" s="36"/>
      <c r="BJ415" s="73"/>
      <c r="BK415" s="71"/>
    </row>
    <row r="416" spans="1:63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78"/>
      <c r="BE416" s="78"/>
      <c r="BF416" s="78"/>
      <c r="BG416" s="78"/>
      <c r="BH416" s="78"/>
      <c r="BI416" s="36"/>
      <c r="BJ416" s="73"/>
      <c r="BK416" s="71"/>
    </row>
    <row r="417" spans="1:63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78"/>
      <c r="BE417" s="78"/>
      <c r="BF417" s="78"/>
      <c r="BG417" s="78"/>
      <c r="BH417" s="78"/>
      <c r="BI417" s="36"/>
      <c r="BJ417" s="73"/>
      <c r="BK417" s="71"/>
    </row>
    <row r="418" spans="1:63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78"/>
      <c r="BE418" s="78"/>
      <c r="BF418" s="78"/>
      <c r="BG418" s="78"/>
      <c r="BH418" s="78"/>
      <c r="BI418" s="36"/>
      <c r="BJ418" s="73"/>
      <c r="BK418" s="71"/>
    </row>
    <row r="419" spans="1:63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78"/>
      <c r="BE419" s="78"/>
      <c r="BF419" s="78"/>
      <c r="BG419" s="78"/>
      <c r="BH419" s="78"/>
      <c r="BI419" s="36"/>
      <c r="BJ419" s="73"/>
      <c r="BK419" s="71"/>
    </row>
    <row r="420" spans="1:63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78"/>
      <c r="BE420" s="78"/>
      <c r="BF420" s="78"/>
      <c r="BG420" s="78"/>
      <c r="BH420" s="78"/>
      <c r="BI420" s="36"/>
      <c r="BJ420" s="73"/>
      <c r="BK420" s="71"/>
    </row>
    <row r="421" spans="1:63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78"/>
      <c r="BE421" s="78"/>
      <c r="BF421" s="78"/>
      <c r="BG421" s="78"/>
      <c r="BH421" s="78"/>
      <c r="BI421" s="36"/>
      <c r="BJ421" s="73"/>
      <c r="BK421" s="71"/>
    </row>
    <row r="422" spans="1:63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78"/>
      <c r="BE422" s="78"/>
      <c r="BF422" s="78"/>
      <c r="BG422" s="78"/>
      <c r="BH422" s="78"/>
      <c r="BI422" s="36"/>
      <c r="BJ422" s="73"/>
      <c r="BK422" s="71"/>
    </row>
    <row r="423" spans="1:63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78"/>
      <c r="BE423" s="78"/>
      <c r="BF423" s="78"/>
      <c r="BG423" s="78"/>
      <c r="BH423" s="78"/>
      <c r="BI423" s="36"/>
      <c r="BJ423" s="73"/>
      <c r="BK423" s="71"/>
    </row>
    <row r="424" spans="1:63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78"/>
      <c r="BE424" s="78"/>
      <c r="BF424" s="78"/>
      <c r="BG424" s="78"/>
      <c r="BH424" s="78"/>
      <c r="BI424" s="36"/>
      <c r="BJ424" s="73"/>
      <c r="BK424" s="71"/>
    </row>
    <row r="425" spans="1:63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78"/>
      <c r="BE425" s="78"/>
      <c r="BF425" s="78"/>
      <c r="BG425" s="78"/>
      <c r="BH425" s="78"/>
      <c r="BI425" s="36"/>
      <c r="BJ425" s="73"/>
      <c r="BK425" s="71"/>
    </row>
    <row r="426" spans="1:63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78"/>
      <c r="BE426" s="78"/>
      <c r="BF426" s="78"/>
      <c r="BG426" s="78"/>
      <c r="BH426" s="78"/>
      <c r="BI426" s="36"/>
      <c r="BJ426" s="73"/>
      <c r="BK426" s="71"/>
    </row>
    <row r="427" spans="1:63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78"/>
      <c r="BE427" s="78"/>
      <c r="BF427" s="78"/>
      <c r="BG427" s="78"/>
      <c r="BH427" s="78"/>
      <c r="BI427" s="36"/>
      <c r="BJ427" s="73"/>
      <c r="BK427" s="71"/>
    </row>
    <row r="428" spans="1:63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78"/>
      <c r="BE428" s="78"/>
      <c r="BF428" s="78"/>
      <c r="BG428" s="78"/>
      <c r="BH428" s="78"/>
      <c r="BI428" s="36"/>
      <c r="BJ428" s="73"/>
      <c r="BK428" s="71"/>
    </row>
    <row r="429" spans="1:63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78"/>
      <c r="BE429" s="78"/>
      <c r="BF429" s="78"/>
      <c r="BG429" s="78"/>
      <c r="BH429" s="78"/>
      <c r="BI429" s="36"/>
      <c r="BJ429" s="73"/>
      <c r="BK429" s="71"/>
    </row>
    <row r="430" spans="1:63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78"/>
      <c r="BE430" s="78"/>
      <c r="BF430" s="78"/>
      <c r="BG430" s="78"/>
      <c r="BH430" s="78"/>
      <c r="BI430" s="36"/>
      <c r="BJ430" s="73"/>
      <c r="BK430" s="71"/>
    </row>
    <row r="431" spans="1:63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78"/>
      <c r="BE431" s="78"/>
      <c r="BF431" s="78"/>
      <c r="BG431" s="78"/>
      <c r="BH431" s="78"/>
      <c r="BI431" s="36"/>
      <c r="BJ431" s="73"/>
      <c r="BK431" s="71"/>
    </row>
    <row r="432" spans="1:63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78"/>
      <c r="BE432" s="78"/>
      <c r="BF432" s="78"/>
      <c r="BG432" s="78"/>
      <c r="BH432" s="78"/>
      <c r="BI432" s="36"/>
      <c r="BJ432" s="73"/>
      <c r="BK432" s="71"/>
    </row>
    <row r="433" spans="1:63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78"/>
      <c r="BE433" s="78"/>
      <c r="BF433" s="78"/>
      <c r="BG433" s="78"/>
      <c r="BH433" s="78"/>
      <c r="BI433" s="36"/>
      <c r="BJ433" s="73"/>
      <c r="BK433" s="71"/>
    </row>
    <row r="434" spans="1:63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78"/>
      <c r="BE434" s="78"/>
      <c r="BF434" s="78"/>
      <c r="BG434" s="78"/>
      <c r="BH434" s="78"/>
      <c r="BI434" s="36"/>
      <c r="BJ434" s="73"/>
      <c r="BK434" s="71"/>
    </row>
    <row r="435" spans="1:63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78"/>
      <c r="BE435" s="78"/>
      <c r="BF435" s="78"/>
      <c r="BG435" s="78"/>
      <c r="BH435" s="78"/>
      <c r="BI435" s="36"/>
      <c r="BJ435" s="73"/>
      <c r="BK435" s="71"/>
    </row>
    <row r="436" spans="1:63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78"/>
      <c r="BE436" s="78"/>
      <c r="BF436" s="78"/>
      <c r="BG436" s="78"/>
      <c r="BH436" s="78"/>
      <c r="BI436" s="36"/>
      <c r="BJ436" s="73"/>
      <c r="BK436" s="71"/>
    </row>
    <row r="437" spans="1:63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78"/>
      <c r="BE437" s="78"/>
      <c r="BF437" s="78"/>
      <c r="BG437" s="78"/>
      <c r="BH437" s="78"/>
      <c r="BI437" s="36"/>
      <c r="BJ437" s="73"/>
      <c r="BK437" s="71"/>
    </row>
    <row r="438" spans="1:63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78"/>
      <c r="BE438" s="78"/>
      <c r="BF438" s="78"/>
      <c r="BG438" s="78"/>
      <c r="BH438" s="78"/>
      <c r="BI438" s="36"/>
      <c r="BJ438" s="73"/>
      <c r="BK438" s="71"/>
    </row>
    <row r="439" spans="1:63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78"/>
      <c r="BE439" s="78"/>
      <c r="BF439" s="78"/>
      <c r="BG439" s="78"/>
      <c r="BH439" s="78"/>
      <c r="BI439" s="36"/>
      <c r="BJ439" s="73"/>
      <c r="BK439" s="71"/>
    </row>
    <row r="440" spans="1:63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78"/>
      <c r="BE440" s="78"/>
      <c r="BF440" s="78"/>
      <c r="BG440" s="78"/>
      <c r="BH440" s="78"/>
      <c r="BI440" s="36"/>
      <c r="BJ440" s="73"/>
      <c r="BK440" s="71"/>
    </row>
    <row r="441" spans="1:63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78"/>
      <c r="BE441" s="78"/>
      <c r="BF441" s="78"/>
      <c r="BG441" s="78"/>
      <c r="BH441" s="78"/>
      <c r="BI441" s="36"/>
      <c r="BJ441" s="73"/>
      <c r="BK441" s="71"/>
    </row>
    <row r="442" spans="1:63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78"/>
      <c r="BE442" s="78"/>
      <c r="BF442" s="78"/>
      <c r="BG442" s="78"/>
      <c r="BH442" s="78"/>
      <c r="BI442" s="36"/>
      <c r="BJ442" s="73"/>
      <c r="BK442" s="71"/>
    </row>
    <row r="443" spans="1:63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78"/>
      <c r="BE443" s="78"/>
      <c r="BF443" s="78"/>
      <c r="BG443" s="78"/>
      <c r="BH443" s="78"/>
      <c r="BI443" s="36"/>
      <c r="BJ443" s="73"/>
      <c r="BK443" s="71"/>
    </row>
    <row r="444" spans="1:63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78"/>
      <c r="BE444" s="78"/>
      <c r="BF444" s="78"/>
      <c r="BG444" s="78"/>
      <c r="BH444" s="78"/>
      <c r="BI444" s="36"/>
      <c r="BJ444" s="73"/>
      <c r="BK444" s="71"/>
    </row>
    <row r="445" spans="1:63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78"/>
      <c r="BE445" s="78"/>
      <c r="BF445" s="78"/>
      <c r="BG445" s="78"/>
      <c r="BH445" s="78"/>
      <c r="BI445" s="36"/>
      <c r="BJ445" s="73"/>
      <c r="BK445" s="71"/>
    </row>
    <row r="446" spans="1:63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78"/>
      <c r="BE446" s="78"/>
      <c r="BF446" s="78"/>
      <c r="BG446" s="78"/>
      <c r="BH446" s="78"/>
      <c r="BI446" s="36"/>
      <c r="BJ446" s="73"/>
      <c r="BK446" s="71"/>
    </row>
    <row r="447" spans="1:63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78"/>
      <c r="BE447" s="78"/>
      <c r="BF447" s="78"/>
      <c r="BG447" s="78"/>
      <c r="BH447" s="78"/>
      <c r="BI447" s="36"/>
      <c r="BJ447" s="73"/>
      <c r="BK447" s="71"/>
    </row>
    <row r="448" spans="1:63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78"/>
      <c r="BE448" s="78"/>
      <c r="BF448" s="78"/>
      <c r="BG448" s="78"/>
      <c r="BH448" s="78"/>
      <c r="BI448" s="36"/>
      <c r="BJ448" s="73"/>
      <c r="BK448" s="71"/>
    </row>
    <row r="449" spans="1:63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78"/>
      <c r="BE449" s="78"/>
      <c r="BF449" s="78"/>
      <c r="BG449" s="78"/>
      <c r="BH449" s="78"/>
      <c r="BI449" s="36"/>
      <c r="BJ449" s="73"/>
      <c r="BK449" s="71"/>
    </row>
    <row r="450" spans="1:63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78"/>
      <c r="BE450" s="78"/>
      <c r="BF450" s="78"/>
      <c r="BG450" s="78"/>
      <c r="BH450" s="78"/>
      <c r="BI450" s="36"/>
      <c r="BJ450" s="73"/>
      <c r="BK450" s="71"/>
    </row>
    <row r="451" spans="1:63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78"/>
      <c r="BE451" s="78"/>
      <c r="BF451" s="78"/>
      <c r="BG451" s="78"/>
      <c r="BH451" s="78"/>
      <c r="BI451" s="36"/>
      <c r="BJ451" s="73"/>
      <c r="BK451" s="71"/>
    </row>
    <row r="452" spans="1:63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78"/>
      <c r="BE452" s="78"/>
      <c r="BF452" s="78"/>
      <c r="BG452" s="78"/>
      <c r="BH452" s="78"/>
      <c r="BI452" s="36"/>
      <c r="BJ452" s="73"/>
      <c r="BK452" s="71"/>
    </row>
    <row r="453" spans="1:63" ht="12.75" customHeight="1" x14ac:dyDescent="0.3">
      <c r="A453" s="68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78"/>
      <c r="BE453" s="78"/>
      <c r="BF453" s="78"/>
      <c r="BG453" s="78"/>
      <c r="BH453" s="78"/>
      <c r="BI453" s="36"/>
      <c r="BJ453" s="73"/>
      <c r="BK453" s="71"/>
    </row>
    <row r="454" spans="1:63" ht="12.75" customHeight="1" x14ac:dyDescent="0.3">
      <c r="A454" s="68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78"/>
      <c r="BE454" s="78"/>
      <c r="BF454" s="78"/>
      <c r="BG454" s="78"/>
      <c r="BH454" s="78"/>
      <c r="BI454" s="36"/>
      <c r="BJ454" s="73"/>
      <c r="BK454" s="71"/>
    </row>
    <row r="455" spans="1:63" ht="12.75" customHeight="1" x14ac:dyDescent="0.3">
      <c r="A455" s="68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78"/>
      <c r="BE455" s="78"/>
      <c r="BF455" s="78"/>
      <c r="BG455" s="78"/>
      <c r="BH455" s="78"/>
      <c r="BI455" s="36"/>
      <c r="BJ455" s="73"/>
      <c r="BK455" s="71"/>
    </row>
    <row r="456" spans="1:63" ht="12.75" customHeight="1" x14ac:dyDescent="0.3">
      <c r="A456" s="68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78"/>
      <c r="BE456" s="78"/>
      <c r="BF456" s="78"/>
      <c r="BG456" s="78"/>
      <c r="BH456" s="78"/>
      <c r="BI456" s="36"/>
      <c r="BJ456" s="73"/>
      <c r="BK456" s="71"/>
    </row>
    <row r="457" spans="1:63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78"/>
      <c r="BE457" s="78"/>
      <c r="BF457" s="78"/>
      <c r="BG457" s="78"/>
      <c r="BH457" s="78"/>
      <c r="BI457" s="36"/>
      <c r="BJ457" s="73"/>
      <c r="BK457" s="71"/>
    </row>
    <row r="458" spans="1:63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78"/>
      <c r="BE458" s="78"/>
      <c r="BF458" s="78"/>
      <c r="BG458" s="78"/>
      <c r="BH458" s="78"/>
      <c r="BI458" s="36"/>
      <c r="BJ458" s="73"/>
      <c r="BK458" s="71"/>
    </row>
    <row r="459" spans="1:63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78"/>
      <c r="BE459" s="78"/>
      <c r="BF459" s="78"/>
      <c r="BG459" s="78"/>
      <c r="BH459" s="78"/>
      <c r="BI459" s="36"/>
      <c r="BJ459" s="73"/>
      <c r="BK459" s="71"/>
    </row>
    <row r="460" spans="1:63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78"/>
      <c r="BE460" s="78"/>
      <c r="BF460" s="78"/>
      <c r="BG460" s="78"/>
      <c r="BH460" s="78"/>
      <c r="BI460" s="36"/>
      <c r="BJ460" s="73"/>
      <c r="BK460" s="71"/>
    </row>
    <row r="461" spans="1:63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78"/>
      <c r="BE461" s="78"/>
      <c r="BF461" s="78"/>
      <c r="BG461" s="78"/>
      <c r="BH461" s="78"/>
      <c r="BI461" s="36"/>
      <c r="BJ461" s="73"/>
      <c r="BK461" s="71"/>
    </row>
    <row r="462" spans="1:63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78"/>
      <c r="BE462" s="78"/>
      <c r="BF462" s="78"/>
      <c r="BG462" s="78"/>
      <c r="BH462" s="78"/>
      <c r="BI462" s="36"/>
      <c r="BJ462" s="73"/>
      <c r="BK462" s="71"/>
    </row>
    <row r="463" spans="1:63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78"/>
      <c r="BE463" s="78"/>
      <c r="BF463" s="78"/>
      <c r="BG463" s="78"/>
      <c r="BH463" s="78"/>
      <c r="BI463" s="36"/>
      <c r="BJ463" s="73"/>
      <c r="BK463" s="71"/>
    </row>
    <row r="464" spans="1:63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78"/>
      <c r="BE464" s="78"/>
      <c r="BF464" s="78"/>
      <c r="BG464" s="78"/>
      <c r="BH464" s="78"/>
      <c r="BI464" s="36"/>
      <c r="BJ464" s="73"/>
      <c r="BK464" s="71"/>
    </row>
    <row r="465" spans="1:63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78"/>
      <c r="BE465" s="78"/>
      <c r="BF465" s="78"/>
      <c r="BG465" s="78"/>
      <c r="BH465" s="78"/>
      <c r="BI465" s="36"/>
      <c r="BJ465" s="73"/>
      <c r="BK465" s="71"/>
    </row>
    <row r="466" spans="1:63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78"/>
      <c r="BE466" s="78"/>
      <c r="BF466" s="78"/>
      <c r="BG466" s="78"/>
      <c r="BH466" s="78"/>
      <c r="BI466" s="36"/>
      <c r="BJ466" s="73"/>
      <c r="BK466" s="71"/>
    </row>
    <row r="467" spans="1:63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78"/>
      <c r="BE467" s="78"/>
      <c r="BF467" s="78"/>
      <c r="BG467" s="78"/>
      <c r="BH467" s="78"/>
      <c r="BI467" s="36"/>
      <c r="BJ467" s="73"/>
      <c r="BK467" s="71"/>
    </row>
    <row r="468" spans="1:63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78"/>
      <c r="BE468" s="78"/>
      <c r="BF468" s="78"/>
      <c r="BG468" s="78"/>
      <c r="BH468" s="78"/>
      <c r="BI468" s="36"/>
      <c r="BJ468" s="73"/>
      <c r="BK468" s="71"/>
    </row>
    <row r="469" spans="1:63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78"/>
      <c r="BE469" s="78"/>
      <c r="BF469" s="78"/>
      <c r="BG469" s="78"/>
      <c r="BH469" s="78"/>
      <c r="BI469" s="36"/>
      <c r="BJ469" s="73"/>
      <c r="BK469" s="71"/>
    </row>
    <row r="470" spans="1:63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78"/>
      <c r="BE470" s="78"/>
      <c r="BF470" s="78"/>
      <c r="BG470" s="78"/>
      <c r="BH470" s="78"/>
      <c r="BI470" s="36"/>
      <c r="BJ470" s="73"/>
      <c r="BK470" s="71"/>
    </row>
    <row r="471" spans="1:63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78"/>
      <c r="BE471" s="78"/>
      <c r="BF471" s="78"/>
      <c r="BG471" s="78"/>
      <c r="BH471" s="78"/>
      <c r="BI471" s="36"/>
      <c r="BJ471" s="73"/>
      <c r="BK471" s="71"/>
    </row>
    <row r="472" spans="1:63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78"/>
      <c r="BE472" s="78"/>
      <c r="BF472" s="78"/>
      <c r="BG472" s="78"/>
      <c r="BH472" s="78"/>
      <c r="BI472" s="36"/>
      <c r="BJ472" s="73"/>
      <c r="BK472" s="71"/>
    </row>
    <row r="473" spans="1:63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78"/>
      <c r="BE473" s="78"/>
      <c r="BF473" s="78"/>
      <c r="BG473" s="78"/>
      <c r="BH473" s="78"/>
      <c r="BI473" s="36"/>
      <c r="BJ473" s="73"/>
      <c r="BK473" s="71"/>
    </row>
    <row r="474" spans="1:63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78"/>
      <c r="BE474" s="78"/>
      <c r="BF474" s="78"/>
      <c r="BG474" s="78"/>
      <c r="BH474" s="78"/>
      <c r="BI474" s="36"/>
      <c r="BJ474" s="73"/>
      <c r="BK474" s="71"/>
    </row>
    <row r="475" spans="1:63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78"/>
      <c r="BE475" s="78"/>
      <c r="BF475" s="78"/>
      <c r="BG475" s="78"/>
      <c r="BH475" s="78"/>
      <c r="BI475" s="36"/>
      <c r="BJ475" s="73"/>
      <c r="BK475" s="71"/>
    </row>
    <row r="476" spans="1:63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78"/>
      <c r="BE476" s="78"/>
      <c r="BF476" s="78"/>
      <c r="BG476" s="78"/>
      <c r="BH476" s="78"/>
      <c r="BI476" s="36"/>
      <c r="BJ476" s="73"/>
      <c r="BK476" s="71"/>
    </row>
    <row r="477" spans="1:63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78"/>
      <c r="BE477" s="78"/>
      <c r="BF477" s="78"/>
      <c r="BG477" s="78"/>
      <c r="BH477" s="78"/>
      <c r="BI477" s="36"/>
      <c r="BJ477" s="73"/>
      <c r="BK477" s="71"/>
    </row>
    <row r="478" spans="1:63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78"/>
      <c r="BE478" s="78"/>
      <c r="BF478" s="78"/>
      <c r="BG478" s="78"/>
      <c r="BH478" s="78"/>
      <c r="BI478" s="36"/>
      <c r="BJ478" s="73"/>
      <c r="BK478" s="71"/>
    </row>
    <row r="479" spans="1:63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78"/>
      <c r="BE479" s="78"/>
      <c r="BF479" s="78"/>
      <c r="BG479" s="78"/>
      <c r="BH479" s="78"/>
      <c r="BI479" s="36"/>
      <c r="BJ479" s="73"/>
      <c r="BK479" s="71"/>
    </row>
    <row r="480" spans="1:63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78"/>
      <c r="BE480" s="78"/>
      <c r="BF480" s="78"/>
      <c r="BG480" s="78"/>
      <c r="BH480" s="78"/>
      <c r="BI480" s="36"/>
      <c r="BJ480" s="73"/>
      <c r="BK480" s="71"/>
    </row>
    <row r="481" spans="1:63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78"/>
      <c r="BE481" s="78"/>
      <c r="BF481" s="78"/>
      <c r="BG481" s="78"/>
      <c r="BH481" s="78"/>
      <c r="BI481" s="36"/>
      <c r="BJ481" s="73"/>
      <c r="BK481" s="71"/>
    </row>
    <row r="482" spans="1:63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78"/>
      <c r="BE482" s="78"/>
      <c r="BF482" s="78"/>
      <c r="BG482" s="78"/>
      <c r="BH482" s="78"/>
      <c r="BI482" s="36"/>
      <c r="BJ482" s="73"/>
      <c r="BK482" s="71"/>
    </row>
    <row r="483" spans="1:63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78"/>
      <c r="BE483" s="78"/>
      <c r="BF483" s="78"/>
      <c r="BG483" s="78"/>
      <c r="BH483" s="78"/>
      <c r="BI483" s="36"/>
      <c r="BJ483" s="73"/>
      <c r="BK483" s="71"/>
    </row>
    <row r="484" spans="1:63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78"/>
      <c r="BE484" s="78"/>
      <c r="BF484" s="78"/>
      <c r="BG484" s="78"/>
      <c r="BH484" s="78"/>
      <c r="BI484" s="36"/>
      <c r="BJ484" s="73"/>
      <c r="BK484" s="71"/>
    </row>
    <row r="485" spans="1:63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78"/>
      <c r="BE485" s="78"/>
      <c r="BF485" s="78"/>
      <c r="BG485" s="78"/>
      <c r="BH485" s="78"/>
      <c r="BI485" s="36"/>
      <c r="BJ485" s="73"/>
      <c r="BK485" s="71"/>
    </row>
    <row r="486" spans="1:63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78"/>
      <c r="BE486" s="78"/>
      <c r="BF486" s="78"/>
      <c r="BG486" s="78"/>
      <c r="BH486" s="78"/>
      <c r="BI486" s="36"/>
      <c r="BJ486" s="73"/>
      <c r="BK486" s="71"/>
    </row>
    <row r="487" spans="1:63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78"/>
      <c r="BE487" s="78"/>
      <c r="BF487" s="78"/>
      <c r="BG487" s="78"/>
      <c r="BH487" s="78"/>
      <c r="BI487" s="36"/>
      <c r="BJ487" s="73"/>
      <c r="BK487" s="71"/>
    </row>
    <row r="488" spans="1:63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78"/>
      <c r="BE488" s="78"/>
      <c r="BF488" s="78"/>
      <c r="BG488" s="78"/>
      <c r="BH488" s="78"/>
      <c r="BI488" s="36"/>
      <c r="BJ488" s="73"/>
      <c r="BK488" s="71"/>
    </row>
    <row r="489" spans="1:63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78"/>
      <c r="BE489" s="78"/>
      <c r="BF489" s="78"/>
      <c r="BG489" s="78"/>
      <c r="BH489" s="78"/>
      <c r="BI489" s="36"/>
      <c r="BJ489" s="73"/>
      <c r="BK489" s="71"/>
    </row>
    <row r="490" spans="1:63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78"/>
      <c r="BE490" s="78"/>
      <c r="BF490" s="78"/>
      <c r="BG490" s="78"/>
      <c r="BH490" s="78"/>
      <c r="BI490" s="36"/>
      <c r="BJ490" s="73"/>
      <c r="BK490" s="71"/>
    </row>
    <row r="491" spans="1:63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78"/>
      <c r="BE491" s="78"/>
      <c r="BF491" s="78"/>
      <c r="BG491" s="78"/>
      <c r="BH491" s="78"/>
      <c r="BI491" s="36"/>
      <c r="BJ491" s="73"/>
      <c r="BK491" s="71"/>
    </row>
    <row r="492" spans="1:63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78"/>
      <c r="BE492" s="78"/>
      <c r="BF492" s="78"/>
      <c r="BG492" s="78"/>
      <c r="BH492" s="78"/>
      <c r="BI492" s="36"/>
      <c r="BJ492" s="73"/>
      <c r="BK492" s="71"/>
    </row>
    <row r="493" spans="1:63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78"/>
      <c r="BE493" s="78"/>
      <c r="BF493" s="78"/>
      <c r="BG493" s="78"/>
      <c r="BH493" s="78"/>
      <c r="BI493" s="36"/>
      <c r="BJ493" s="73"/>
      <c r="BK493" s="71"/>
    </row>
    <row r="494" spans="1:63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78"/>
      <c r="BE494" s="78"/>
      <c r="BF494" s="78"/>
      <c r="BG494" s="78"/>
      <c r="BH494" s="78"/>
      <c r="BI494" s="36"/>
      <c r="BJ494" s="73"/>
      <c r="BK494" s="71"/>
    </row>
    <row r="495" spans="1:63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78"/>
      <c r="BE495" s="78"/>
      <c r="BF495" s="78"/>
      <c r="BG495" s="78"/>
      <c r="BH495" s="78"/>
      <c r="BI495" s="36"/>
      <c r="BJ495" s="73"/>
      <c r="BK495" s="71"/>
    </row>
    <row r="496" spans="1:63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78"/>
      <c r="BE496" s="78"/>
      <c r="BF496" s="78"/>
      <c r="BG496" s="78"/>
      <c r="BH496" s="78"/>
      <c r="BI496" s="36"/>
      <c r="BJ496" s="73"/>
      <c r="BK496" s="71"/>
    </row>
    <row r="497" spans="1:63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78"/>
      <c r="BE497" s="78"/>
      <c r="BF497" s="78"/>
      <c r="BG497" s="78"/>
      <c r="BH497" s="78"/>
      <c r="BI497" s="36"/>
      <c r="BJ497" s="73"/>
      <c r="BK497" s="71"/>
    </row>
    <row r="498" spans="1:63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78"/>
      <c r="BE498" s="78"/>
      <c r="BF498" s="78"/>
      <c r="BG498" s="78"/>
      <c r="BH498" s="78"/>
      <c r="BI498" s="36"/>
      <c r="BJ498" s="73"/>
      <c r="BK498" s="71"/>
    </row>
    <row r="499" spans="1:63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78"/>
      <c r="BE499" s="78"/>
      <c r="BF499" s="78"/>
      <c r="BG499" s="78"/>
      <c r="BH499" s="78"/>
      <c r="BI499" s="36"/>
      <c r="BJ499" s="73"/>
      <c r="BK499" s="71"/>
    </row>
    <row r="500" spans="1:63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78"/>
      <c r="BE500" s="78"/>
      <c r="BF500" s="78"/>
      <c r="BG500" s="78"/>
      <c r="BH500" s="78"/>
      <c r="BI500" s="36"/>
      <c r="BJ500" s="73"/>
      <c r="BK500" s="71"/>
    </row>
    <row r="501" spans="1:63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78"/>
      <c r="BE501" s="78"/>
      <c r="BF501" s="78"/>
      <c r="BG501" s="78"/>
      <c r="BH501" s="78"/>
      <c r="BI501" s="36"/>
      <c r="BJ501" s="73"/>
      <c r="BK501" s="71"/>
    </row>
    <row r="502" spans="1:63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78"/>
      <c r="BE502" s="78"/>
      <c r="BF502" s="78"/>
      <c r="BG502" s="78"/>
      <c r="BH502" s="78"/>
      <c r="BI502" s="36"/>
      <c r="BJ502" s="73"/>
      <c r="BK502" s="71"/>
    </row>
    <row r="503" spans="1:63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78"/>
      <c r="BE503" s="78"/>
      <c r="BF503" s="78"/>
      <c r="BG503" s="78"/>
      <c r="BH503" s="78"/>
      <c r="BI503" s="36"/>
      <c r="BJ503" s="73"/>
      <c r="BK503" s="71"/>
    </row>
    <row r="504" spans="1:63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78"/>
      <c r="BE504" s="78"/>
      <c r="BF504" s="78"/>
      <c r="BG504" s="78"/>
      <c r="BH504" s="78"/>
      <c r="BI504" s="36"/>
      <c r="BJ504" s="73"/>
      <c r="BK504" s="71"/>
    </row>
    <row r="505" spans="1:63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78"/>
      <c r="BE505" s="78"/>
      <c r="BF505" s="78"/>
      <c r="BG505" s="78"/>
      <c r="BH505" s="78"/>
      <c r="BI505" s="36"/>
      <c r="BJ505" s="73"/>
      <c r="BK505" s="71"/>
    </row>
    <row r="506" spans="1:63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78"/>
      <c r="BE506" s="78"/>
      <c r="BF506" s="78"/>
      <c r="BG506" s="78"/>
      <c r="BH506" s="78"/>
      <c r="BI506" s="36"/>
      <c r="BJ506" s="73"/>
      <c r="BK506" s="71"/>
    </row>
    <row r="507" spans="1:63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78"/>
      <c r="BE507" s="78"/>
      <c r="BF507" s="78"/>
      <c r="BG507" s="78"/>
      <c r="BH507" s="78"/>
      <c r="BI507" s="36"/>
      <c r="BJ507" s="73"/>
      <c r="BK507" s="71"/>
    </row>
    <row r="508" spans="1:63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78"/>
      <c r="BE508" s="78"/>
      <c r="BF508" s="78"/>
      <c r="BG508" s="78"/>
      <c r="BH508" s="78"/>
      <c r="BI508" s="36"/>
      <c r="BJ508" s="73"/>
      <c r="BK508" s="71"/>
    </row>
    <row r="509" spans="1:63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78"/>
      <c r="BE509" s="78"/>
      <c r="BF509" s="78"/>
      <c r="BG509" s="78"/>
      <c r="BH509" s="78"/>
      <c r="BI509" s="36"/>
      <c r="BJ509" s="73"/>
      <c r="BK509" s="71"/>
    </row>
    <row r="510" spans="1:63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78"/>
      <c r="BE510" s="78"/>
      <c r="BF510" s="78"/>
      <c r="BG510" s="78"/>
      <c r="BH510" s="78"/>
      <c r="BI510" s="36"/>
      <c r="BJ510" s="73"/>
      <c r="BK510" s="71"/>
    </row>
    <row r="511" spans="1:63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78"/>
      <c r="BE511" s="78"/>
      <c r="BF511" s="78"/>
      <c r="BG511" s="78"/>
      <c r="BH511" s="78"/>
      <c r="BI511" s="36"/>
      <c r="BJ511" s="73"/>
      <c r="BK511" s="71"/>
    </row>
    <row r="512" spans="1:63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78"/>
      <c r="BE512" s="78"/>
      <c r="BF512" s="78"/>
      <c r="BG512" s="78"/>
      <c r="BH512" s="78"/>
      <c r="BI512" s="36"/>
      <c r="BJ512" s="73"/>
      <c r="BK512" s="71"/>
    </row>
    <row r="513" spans="1:63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78"/>
      <c r="BE513" s="78"/>
      <c r="BF513" s="78"/>
      <c r="BG513" s="78"/>
      <c r="BH513" s="78"/>
      <c r="BI513" s="36"/>
      <c r="BJ513" s="73"/>
      <c r="BK513" s="71"/>
    </row>
    <row r="514" spans="1:63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78"/>
      <c r="BE514" s="78"/>
      <c r="BF514" s="78"/>
      <c r="BG514" s="78"/>
      <c r="BH514" s="78"/>
      <c r="BI514" s="36"/>
      <c r="BJ514" s="73"/>
      <c r="BK514" s="71"/>
    </row>
    <row r="515" spans="1:63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78"/>
      <c r="BE515" s="78"/>
      <c r="BF515" s="78"/>
      <c r="BG515" s="78"/>
      <c r="BH515" s="78"/>
      <c r="BI515" s="36"/>
      <c r="BJ515" s="73"/>
      <c r="BK515" s="71"/>
    </row>
    <row r="516" spans="1:63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78"/>
      <c r="BE516" s="78"/>
      <c r="BF516" s="78"/>
      <c r="BG516" s="78"/>
      <c r="BH516" s="78"/>
      <c r="BI516" s="36"/>
      <c r="BJ516" s="73"/>
      <c r="BK516" s="71"/>
    </row>
    <row r="517" spans="1:63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78"/>
      <c r="BE517" s="78"/>
      <c r="BF517" s="78"/>
      <c r="BG517" s="78"/>
      <c r="BH517" s="78"/>
      <c r="BI517" s="36"/>
      <c r="BJ517" s="73"/>
      <c r="BK517" s="71"/>
    </row>
    <row r="518" spans="1:63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78"/>
      <c r="BE518" s="78"/>
      <c r="BF518" s="78"/>
      <c r="BG518" s="78"/>
      <c r="BH518" s="78"/>
      <c r="BI518" s="36"/>
      <c r="BJ518" s="73"/>
      <c r="BK518" s="71"/>
    </row>
    <row r="519" spans="1:63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78"/>
      <c r="BE519" s="78"/>
      <c r="BF519" s="78"/>
      <c r="BG519" s="78"/>
      <c r="BH519" s="78"/>
      <c r="BI519" s="36"/>
      <c r="BJ519" s="73"/>
      <c r="BK519" s="71"/>
    </row>
    <row r="520" spans="1:63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78"/>
      <c r="BE520" s="78"/>
      <c r="BF520" s="78"/>
      <c r="BG520" s="78"/>
      <c r="BH520" s="78"/>
      <c r="BI520" s="36"/>
      <c r="BJ520" s="73"/>
      <c r="BK520" s="71"/>
    </row>
    <row r="521" spans="1:63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78"/>
      <c r="BE521" s="78"/>
      <c r="BF521" s="78"/>
      <c r="BG521" s="78"/>
      <c r="BH521" s="78"/>
      <c r="BI521" s="36"/>
      <c r="BJ521" s="73"/>
      <c r="BK521" s="71"/>
    </row>
    <row r="522" spans="1:63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78"/>
      <c r="BE522" s="78"/>
      <c r="BF522" s="78"/>
      <c r="BG522" s="78"/>
      <c r="BH522" s="78"/>
      <c r="BI522" s="36"/>
      <c r="BJ522" s="73"/>
      <c r="BK522" s="71"/>
    </row>
    <row r="523" spans="1:63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78"/>
      <c r="BE523" s="78"/>
      <c r="BF523" s="78"/>
      <c r="BG523" s="78"/>
      <c r="BH523" s="78"/>
      <c r="BI523" s="36"/>
      <c r="BJ523" s="73"/>
      <c r="BK523" s="71"/>
    </row>
    <row r="524" spans="1:63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78"/>
      <c r="BE524" s="78"/>
      <c r="BF524" s="78"/>
      <c r="BG524" s="78"/>
      <c r="BH524" s="78"/>
      <c r="BI524" s="36"/>
      <c r="BJ524" s="73"/>
      <c r="BK524" s="71"/>
    </row>
    <row r="525" spans="1:63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78"/>
      <c r="BE525" s="78"/>
      <c r="BF525" s="78"/>
      <c r="BG525" s="78"/>
      <c r="BH525" s="78"/>
      <c r="BI525" s="36"/>
      <c r="BJ525" s="73"/>
      <c r="BK525" s="71"/>
    </row>
    <row r="526" spans="1:63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78"/>
      <c r="BE526" s="78"/>
      <c r="BF526" s="78"/>
      <c r="BG526" s="78"/>
      <c r="BH526" s="78"/>
      <c r="BI526" s="36"/>
      <c r="BJ526" s="73"/>
      <c r="BK526" s="71"/>
    </row>
    <row r="527" spans="1:63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78"/>
      <c r="BE527" s="78"/>
      <c r="BF527" s="78"/>
      <c r="BG527" s="78"/>
      <c r="BH527" s="78"/>
      <c r="BI527" s="36"/>
      <c r="BJ527" s="73"/>
      <c r="BK527" s="71"/>
    </row>
    <row r="528" spans="1:63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78"/>
      <c r="BE528" s="78"/>
      <c r="BF528" s="78"/>
      <c r="BG528" s="78"/>
      <c r="BH528" s="78"/>
      <c r="BI528" s="36"/>
      <c r="BJ528" s="73"/>
      <c r="BK528" s="71"/>
    </row>
    <row r="529" spans="1:63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78"/>
      <c r="BE529" s="78"/>
      <c r="BF529" s="78"/>
      <c r="BG529" s="78"/>
      <c r="BH529" s="78"/>
      <c r="BI529" s="36"/>
      <c r="BJ529" s="73"/>
      <c r="BK529" s="71"/>
    </row>
    <row r="530" spans="1:63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78"/>
      <c r="BE530" s="78"/>
      <c r="BF530" s="78"/>
      <c r="BG530" s="78"/>
      <c r="BH530" s="78"/>
      <c r="BI530" s="36"/>
      <c r="BJ530" s="73"/>
      <c r="BK530" s="71"/>
    </row>
    <row r="531" spans="1:63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78"/>
      <c r="BE531" s="78"/>
      <c r="BF531" s="78"/>
      <c r="BG531" s="78"/>
      <c r="BH531" s="78"/>
      <c r="BI531" s="36"/>
      <c r="BJ531" s="73"/>
      <c r="BK531" s="71"/>
    </row>
    <row r="532" spans="1:63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78"/>
      <c r="BE532" s="78"/>
      <c r="BF532" s="78"/>
      <c r="BG532" s="78"/>
      <c r="BH532" s="78"/>
      <c r="BI532" s="36"/>
      <c r="BJ532" s="73"/>
      <c r="BK532" s="71"/>
    </row>
    <row r="533" spans="1:63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78"/>
      <c r="BE533" s="78"/>
      <c r="BF533" s="78"/>
      <c r="BG533" s="78"/>
      <c r="BH533" s="78"/>
      <c r="BI533" s="36"/>
      <c r="BJ533" s="73"/>
      <c r="BK533" s="71"/>
    </row>
    <row r="534" spans="1:63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78"/>
      <c r="BE534" s="78"/>
      <c r="BF534" s="78"/>
      <c r="BG534" s="78"/>
      <c r="BH534" s="78"/>
      <c r="BI534" s="36"/>
      <c r="BJ534" s="73"/>
      <c r="BK534" s="71"/>
    </row>
    <row r="535" spans="1:63" ht="12.75" customHeight="1" x14ac:dyDescent="0.3">
      <c r="A535" s="72"/>
      <c r="B535" s="69"/>
      <c r="C535" s="69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78"/>
      <c r="BE535" s="78"/>
      <c r="BF535" s="78"/>
      <c r="BG535" s="78"/>
      <c r="BH535" s="78"/>
      <c r="BI535" s="36"/>
      <c r="BJ535" s="73"/>
      <c r="BK535" s="71"/>
    </row>
    <row r="536" spans="1:63" ht="12.75" customHeight="1" x14ac:dyDescent="0.3">
      <c r="A536" s="72"/>
      <c r="B536" s="69"/>
      <c r="C536" s="69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78"/>
      <c r="BE536" s="78"/>
      <c r="BF536" s="78"/>
      <c r="BG536" s="78"/>
      <c r="BH536" s="78"/>
      <c r="BI536" s="36"/>
      <c r="BJ536" s="73"/>
      <c r="BK536" s="71"/>
    </row>
    <row r="537" spans="1:63" ht="12.75" customHeight="1" x14ac:dyDescent="0.3">
      <c r="A537" s="72"/>
      <c r="B537" s="69"/>
      <c r="C537" s="69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78"/>
      <c r="BE537" s="78"/>
      <c r="BF537" s="78"/>
      <c r="BG537" s="78"/>
      <c r="BH537" s="78"/>
      <c r="BI537" s="36"/>
      <c r="BJ537" s="73"/>
      <c r="BK537" s="71"/>
    </row>
    <row r="538" spans="1:63" ht="12.75" customHeight="1" x14ac:dyDescent="0.3">
      <c r="A538" s="72"/>
      <c r="B538" s="69"/>
      <c r="C538" s="69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78"/>
      <c r="BE538" s="78"/>
      <c r="BF538" s="78"/>
      <c r="BG538" s="78"/>
      <c r="BH538" s="78"/>
      <c r="BI538" s="36"/>
      <c r="BJ538" s="73"/>
      <c r="BK538" s="71"/>
    </row>
    <row r="539" spans="1:63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78"/>
      <c r="BE539" s="78"/>
      <c r="BF539" s="78"/>
      <c r="BG539" s="78"/>
      <c r="BH539" s="78"/>
      <c r="BI539" s="36"/>
      <c r="BJ539" s="73"/>
      <c r="BK539" s="71"/>
    </row>
    <row r="540" spans="1:63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78"/>
      <c r="BE540" s="78"/>
      <c r="BF540" s="78"/>
      <c r="BG540" s="78"/>
      <c r="BH540" s="78"/>
      <c r="BI540" s="36"/>
      <c r="BJ540" s="73"/>
      <c r="BK540" s="71"/>
    </row>
    <row r="541" spans="1:63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78"/>
      <c r="BE541" s="78"/>
      <c r="BF541" s="78"/>
      <c r="BG541" s="78"/>
      <c r="BH541" s="78"/>
      <c r="BI541" s="36"/>
      <c r="BJ541" s="73"/>
      <c r="BK541" s="71"/>
    </row>
    <row r="542" spans="1:63" ht="12.75" customHeight="1" x14ac:dyDescent="0.2">
      <c r="A542" s="36"/>
      <c r="B542" s="63"/>
      <c r="C542" s="63"/>
      <c r="D542" s="36"/>
      <c r="E542" s="122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78"/>
      <c r="BB542" s="78"/>
      <c r="BC542" s="78"/>
      <c r="BD542" s="78"/>
      <c r="BE542" s="78"/>
      <c r="BF542" s="78"/>
      <c r="BG542" s="78"/>
      <c r="BH542" s="78"/>
      <c r="BI542" s="36"/>
      <c r="BJ542" s="73"/>
      <c r="BK542" s="71"/>
    </row>
    <row r="543" spans="1:63" ht="12.75" customHeight="1" x14ac:dyDescent="0.2">
      <c r="A543" s="36"/>
      <c r="B543" s="63"/>
      <c r="C543" s="63"/>
      <c r="D543" s="36"/>
      <c r="E543" s="122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78"/>
      <c r="BB543" s="78"/>
      <c r="BC543" s="78"/>
      <c r="BD543" s="78"/>
      <c r="BE543" s="78"/>
      <c r="BF543" s="78"/>
      <c r="BG543" s="78"/>
      <c r="BH543" s="78"/>
      <c r="BI543" s="36"/>
      <c r="BJ543" s="73"/>
      <c r="BK543" s="71"/>
    </row>
    <row r="544" spans="1:63" ht="12.75" customHeight="1" x14ac:dyDescent="0.2">
      <c r="A544" s="36"/>
      <c r="B544" s="63"/>
      <c r="C544" s="63"/>
      <c r="D544" s="36"/>
      <c r="E544" s="122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78"/>
      <c r="BB544" s="78"/>
      <c r="BC544" s="78"/>
      <c r="BD544" s="78"/>
      <c r="BE544" s="78"/>
      <c r="BF544" s="78"/>
      <c r="BG544" s="78"/>
      <c r="BH544" s="78"/>
      <c r="BI544" s="36"/>
      <c r="BJ544" s="73"/>
      <c r="BK544" s="71"/>
    </row>
    <row r="545" spans="1:63" ht="12.75" customHeight="1" x14ac:dyDescent="0.2">
      <c r="A545" s="36"/>
      <c r="B545" s="63"/>
      <c r="C545" s="63"/>
      <c r="D545" s="36"/>
      <c r="E545" s="122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78"/>
      <c r="BB545" s="78"/>
      <c r="BC545" s="78"/>
      <c r="BD545" s="78"/>
      <c r="BE545" s="78"/>
      <c r="BF545" s="78"/>
      <c r="BG545" s="78"/>
      <c r="BH545" s="78"/>
      <c r="BI545" s="36"/>
      <c r="BJ545" s="73"/>
      <c r="BK545" s="71"/>
    </row>
    <row r="546" spans="1:63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50"/>
      <c r="BE546" s="50"/>
      <c r="BF546" s="50"/>
      <c r="BG546" s="50"/>
      <c r="BH546" s="50"/>
      <c r="BI546" s="71"/>
      <c r="BJ546" s="71"/>
      <c r="BK546" s="71"/>
    </row>
    <row r="547" spans="1:63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50"/>
      <c r="BE547" s="50"/>
      <c r="BF547" s="50"/>
      <c r="BG547" s="50"/>
      <c r="BH547" s="50"/>
      <c r="BI547" s="71"/>
      <c r="BJ547" s="71"/>
      <c r="BK547" s="71"/>
    </row>
    <row r="548" spans="1:63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50"/>
      <c r="BE548" s="50"/>
      <c r="BF548" s="50"/>
      <c r="BG548" s="50"/>
      <c r="BH548" s="50"/>
      <c r="BI548" s="71"/>
      <c r="BJ548" s="71"/>
      <c r="BK548" s="71"/>
    </row>
    <row r="549" spans="1:63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50"/>
      <c r="BE549" s="50"/>
      <c r="BF549" s="50"/>
      <c r="BG549" s="50"/>
      <c r="BH549" s="50"/>
      <c r="BI549" s="71"/>
      <c r="BJ549" s="71"/>
      <c r="BK549" s="71"/>
    </row>
    <row r="550" spans="1:63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50"/>
      <c r="BE550" s="50"/>
      <c r="BF550" s="50"/>
      <c r="BG550" s="50"/>
      <c r="BH550" s="50"/>
      <c r="BI550" s="71"/>
      <c r="BJ550" s="71"/>
      <c r="BK550" s="71"/>
    </row>
    <row r="551" spans="1:63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50"/>
      <c r="BE551" s="50"/>
      <c r="BF551" s="50"/>
      <c r="BG551" s="50"/>
      <c r="BH551" s="50"/>
      <c r="BI551" s="71"/>
      <c r="BJ551" s="71"/>
      <c r="BK551" s="71"/>
    </row>
    <row r="552" spans="1:63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50"/>
      <c r="BE552" s="50"/>
      <c r="BF552" s="50"/>
      <c r="BG552" s="50"/>
      <c r="BH552" s="50"/>
      <c r="BI552" s="71"/>
      <c r="BJ552" s="71"/>
      <c r="BK552" s="71"/>
    </row>
    <row r="553" spans="1:63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50"/>
      <c r="BE553" s="50"/>
      <c r="BF553" s="50"/>
      <c r="BG553" s="50"/>
      <c r="BH553" s="50"/>
      <c r="BI553" s="71"/>
      <c r="BJ553" s="71"/>
      <c r="BK553" s="71"/>
    </row>
    <row r="554" spans="1:63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50"/>
      <c r="BE554" s="50"/>
      <c r="BF554" s="50"/>
      <c r="BG554" s="50"/>
      <c r="BH554" s="50"/>
      <c r="BI554" s="71"/>
      <c r="BJ554" s="71"/>
      <c r="BK554" s="71"/>
    </row>
    <row r="555" spans="1:63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50"/>
      <c r="BE555" s="50"/>
      <c r="BF555" s="50"/>
      <c r="BG555" s="50"/>
      <c r="BH555" s="50"/>
      <c r="BI555" s="71"/>
      <c r="BJ555" s="71"/>
      <c r="BK555" s="71"/>
    </row>
    <row r="556" spans="1:63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50"/>
      <c r="BE556" s="50"/>
      <c r="BF556" s="50"/>
      <c r="BG556" s="50"/>
      <c r="BH556" s="50"/>
      <c r="BI556" s="71"/>
      <c r="BJ556" s="71"/>
      <c r="BK556" s="71"/>
    </row>
    <row r="557" spans="1:63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50"/>
      <c r="BE557" s="50"/>
      <c r="BF557" s="50"/>
      <c r="BG557" s="50"/>
      <c r="BH557" s="50"/>
      <c r="BI557" s="71"/>
      <c r="BJ557" s="71"/>
      <c r="BK557" s="71"/>
    </row>
    <row r="558" spans="1:63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50"/>
      <c r="BE558" s="50"/>
      <c r="BF558" s="50"/>
      <c r="BG558" s="50"/>
      <c r="BH558" s="50"/>
      <c r="BI558" s="71"/>
      <c r="BJ558" s="71"/>
      <c r="BK558" s="71"/>
    </row>
    <row r="559" spans="1:63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50"/>
      <c r="BE559" s="50"/>
      <c r="BF559" s="50"/>
      <c r="BG559" s="50"/>
      <c r="BH559" s="50"/>
      <c r="BI559" s="71"/>
      <c r="BJ559" s="71"/>
      <c r="BK559" s="71"/>
    </row>
    <row r="560" spans="1:63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50"/>
      <c r="BE560" s="50"/>
      <c r="BF560" s="50"/>
      <c r="BG560" s="50"/>
      <c r="BH560" s="50"/>
      <c r="BI560" s="71"/>
      <c r="BJ560" s="71"/>
      <c r="BK560" s="71"/>
    </row>
    <row r="561" spans="1:63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50"/>
      <c r="BE561" s="50"/>
      <c r="BF561" s="50"/>
      <c r="BG561" s="50"/>
      <c r="BH561" s="50"/>
      <c r="BI561" s="71"/>
      <c r="BJ561" s="71"/>
      <c r="BK561" s="71"/>
    </row>
    <row r="562" spans="1:63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50"/>
      <c r="BE562" s="50"/>
      <c r="BF562" s="50"/>
      <c r="BG562" s="50"/>
      <c r="BH562" s="50"/>
      <c r="BI562" s="71"/>
      <c r="BJ562" s="71"/>
      <c r="BK562" s="71"/>
    </row>
    <row r="563" spans="1:63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50"/>
      <c r="BE563" s="50"/>
      <c r="BF563" s="50"/>
      <c r="BG563" s="50"/>
      <c r="BH563" s="50"/>
      <c r="BI563" s="71"/>
      <c r="BJ563" s="71"/>
      <c r="BK563" s="71"/>
    </row>
    <row r="564" spans="1:63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50"/>
      <c r="BE564" s="50"/>
      <c r="BF564" s="50"/>
      <c r="BG564" s="50"/>
      <c r="BH564" s="50"/>
      <c r="BI564" s="71"/>
      <c r="BJ564" s="71"/>
      <c r="BK564" s="71"/>
    </row>
    <row r="565" spans="1:63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50"/>
      <c r="BE565" s="50"/>
      <c r="BF565" s="50"/>
      <c r="BG565" s="50"/>
      <c r="BH565" s="50"/>
      <c r="BI565" s="71"/>
      <c r="BJ565" s="71"/>
      <c r="BK565" s="71"/>
    </row>
    <row r="566" spans="1:63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50"/>
      <c r="BE566" s="50"/>
      <c r="BF566" s="50"/>
      <c r="BG566" s="50"/>
      <c r="BH566" s="50"/>
      <c r="BI566" s="71"/>
      <c r="BJ566" s="71"/>
      <c r="BK566" s="71"/>
    </row>
    <row r="567" spans="1:63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50"/>
      <c r="BE567" s="50"/>
      <c r="BF567" s="50"/>
      <c r="BG567" s="50"/>
      <c r="BH567" s="50"/>
      <c r="BI567" s="71"/>
      <c r="BJ567" s="71"/>
      <c r="BK567" s="71"/>
    </row>
    <row r="568" spans="1:63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50"/>
      <c r="BE568" s="50"/>
      <c r="BF568" s="50"/>
      <c r="BG568" s="50"/>
      <c r="BH568" s="50"/>
      <c r="BI568" s="71"/>
      <c r="BJ568" s="71"/>
      <c r="BK568" s="71"/>
    </row>
    <row r="569" spans="1:63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50"/>
      <c r="BE569" s="50"/>
      <c r="BF569" s="50"/>
      <c r="BG569" s="50"/>
      <c r="BH569" s="50"/>
      <c r="BI569" s="71"/>
      <c r="BJ569" s="71"/>
      <c r="BK569" s="71"/>
    </row>
    <row r="570" spans="1:63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50"/>
      <c r="BE570" s="50"/>
      <c r="BF570" s="50"/>
      <c r="BG570" s="50"/>
      <c r="BH570" s="50"/>
      <c r="BI570" s="71"/>
      <c r="BJ570" s="71"/>
      <c r="BK570" s="71"/>
    </row>
    <row r="571" spans="1:63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50"/>
      <c r="BE571" s="50"/>
      <c r="BF571" s="50"/>
      <c r="BG571" s="50"/>
      <c r="BH571" s="50"/>
      <c r="BI571" s="71"/>
      <c r="BJ571" s="71"/>
      <c r="BK571" s="71"/>
    </row>
    <row r="572" spans="1:63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50"/>
      <c r="BE572" s="50"/>
      <c r="BF572" s="50"/>
      <c r="BG572" s="50"/>
      <c r="BH572" s="50"/>
      <c r="BI572" s="71"/>
      <c r="BJ572" s="71"/>
      <c r="BK572" s="71"/>
    </row>
    <row r="573" spans="1:63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50"/>
      <c r="BE573" s="50"/>
      <c r="BF573" s="50"/>
      <c r="BG573" s="50"/>
      <c r="BH573" s="50"/>
      <c r="BI573" s="71"/>
      <c r="BJ573" s="71"/>
      <c r="BK573" s="71"/>
    </row>
    <row r="574" spans="1:63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50"/>
      <c r="BE574" s="50"/>
      <c r="BF574" s="50"/>
      <c r="BG574" s="50"/>
      <c r="BH574" s="50"/>
      <c r="BI574" s="71"/>
      <c r="BJ574" s="71"/>
      <c r="BK574" s="71"/>
    </row>
    <row r="575" spans="1:63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50"/>
      <c r="BE575" s="50"/>
      <c r="BF575" s="50"/>
      <c r="BG575" s="50"/>
      <c r="BH575" s="50"/>
      <c r="BI575" s="71"/>
      <c r="BJ575" s="71"/>
      <c r="BK575" s="71"/>
    </row>
    <row r="576" spans="1:63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50"/>
      <c r="BE576" s="50"/>
      <c r="BF576" s="50"/>
      <c r="BG576" s="50"/>
      <c r="BH576" s="50"/>
      <c r="BI576" s="71"/>
      <c r="BJ576" s="71"/>
      <c r="BK576" s="71"/>
    </row>
    <row r="577" spans="1:63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50"/>
      <c r="BE577" s="50"/>
      <c r="BF577" s="50"/>
      <c r="BG577" s="50"/>
      <c r="BH577" s="50"/>
      <c r="BI577" s="71"/>
      <c r="BJ577" s="71"/>
      <c r="BK577" s="71"/>
    </row>
    <row r="578" spans="1:63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50"/>
      <c r="BE578" s="50"/>
      <c r="BF578" s="50"/>
      <c r="BG578" s="50"/>
      <c r="BH578" s="50"/>
      <c r="BI578" s="71"/>
      <c r="BJ578" s="71"/>
      <c r="BK578" s="71"/>
    </row>
    <row r="579" spans="1:63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50"/>
      <c r="BE579" s="50"/>
      <c r="BF579" s="50"/>
      <c r="BG579" s="50"/>
      <c r="BH579" s="50"/>
      <c r="BI579" s="71"/>
      <c r="BJ579" s="71"/>
      <c r="BK579" s="71"/>
    </row>
    <row r="580" spans="1:63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50"/>
      <c r="BE580" s="50"/>
      <c r="BF580" s="50"/>
      <c r="BG580" s="50"/>
      <c r="BH580" s="50"/>
      <c r="BI580" s="71"/>
      <c r="BJ580" s="71"/>
      <c r="BK580" s="71"/>
    </row>
    <row r="581" spans="1:63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50"/>
      <c r="BE581" s="50"/>
      <c r="BF581" s="50"/>
      <c r="BG581" s="50"/>
      <c r="BH581" s="50"/>
      <c r="BI581" s="71"/>
      <c r="BJ581" s="71"/>
      <c r="BK581" s="71"/>
    </row>
    <row r="582" spans="1:63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50"/>
      <c r="BE582" s="50"/>
      <c r="BF582" s="50"/>
      <c r="BG582" s="50"/>
      <c r="BH582" s="50"/>
      <c r="BI582" s="71"/>
      <c r="BJ582" s="71"/>
      <c r="BK582" s="71"/>
    </row>
    <row r="583" spans="1:63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50"/>
      <c r="BE583" s="50"/>
      <c r="BF583" s="50"/>
      <c r="BG583" s="50"/>
      <c r="BH583" s="50"/>
      <c r="BI583" s="71"/>
      <c r="BJ583" s="71"/>
      <c r="BK583" s="71"/>
    </row>
    <row r="584" spans="1:63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50"/>
      <c r="BE584" s="50"/>
      <c r="BF584" s="50"/>
      <c r="BG584" s="50"/>
      <c r="BH584" s="50"/>
      <c r="BI584" s="71"/>
      <c r="BJ584" s="71"/>
      <c r="BK584" s="71"/>
    </row>
    <row r="585" spans="1:63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50"/>
      <c r="BE585" s="50"/>
      <c r="BF585" s="50"/>
      <c r="BG585" s="50"/>
      <c r="BH585" s="50"/>
      <c r="BI585" s="71"/>
      <c r="BJ585" s="71"/>
      <c r="BK585" s="71"/>
    </row>
    <row r="586" spans="1:63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50"/>
      <c r="BE586" s="50"/>
      <c r="BF586" s="50"/>
      <c r="BG586" s="50"/>
      <c r="BH586" s="50"/>
      <c r="BI586" s="71"/>
      <c r="BJ586" s="71"/>
      <c r="BK586" s="71"/>
    </row>
    <row r="587" spans="1:63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50"/>
      <c r="BE587" s="50"/>
      <c r="BF587" s="50"/>
      <c r="BG587" s="50"/>
      <c r="BH587" s="50"/>
      <c r="BI587" s="71"/>
      <c r="BJ587" s="71"/>
      <c r="BK587" s="71"/>
    </row>
    <row r="588" spans="1:63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50"/>
      <c r="BE588" s="50"/>
      <c r="BF588" s="50"/>
      <c r="BG588" s="50"/>
      <c r="BH588" s="50"/>
      <c r="BI588" s="71"/>
      <c r="BJ588" s="71"/>
      <c r="BK588" s="71"/>
    </row>
    <row r="589" spans="1:63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50"/>
      <c r="BE589" s="50"/>
      <c r="BF589" s="50"/>
      <c r="BG589" s="50"/>
      <c r="BH589" s="50"/>
      <c r="BI589" s="71"/>
      <c r="BJ589" s="71"/>
      <c r="BK589" s="71"/>
    </row>
    <row r="590" spans="1:63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50"/>
      <c r="BE590" s="50"/>
      <c r="BF590" s="50"/>
      <c r="BG590" s="50"/>
      <c r="BH590" s="50"/>
      <c r="BI590" s="71"/>
      <c r="BJ590" s="71"/>
      <c r="BK590" s="71"/>
    </row>
    <row r="591" spans="1:63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50"/>
      <c r="BE591" s="50"/>
      <c r="BF591" s="50"/>
      <c r="BG591" s="50"/>
      <c r="BH591" s="50"/>
      <c r="BI591" s="71"/>
      <c r="BJ591" s="71"/>
      <c r="BK591" s="71"/>
    </row>
    <row r="592" spans="1:63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50"/>
      <c r="BE592" s="50"/>
      <c r="BF592" s="50"/>
      <c r="BG592" s="50"/>
      <c r="BH592" s="50"/>
      <c r="BI592" s="71"/>
      <c r="BJ592" s="71"/>
      <c r="BK592" s="71"/>
    </row>
    <row r="593" spans="1:63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50"/>
      <c r="BE593" s="50"/>
      <c r="BF593" s="50"/>
      <c r="BG593" s="50"/>
      <c r="BH593" s="50"/>
      <c r="BI593" s="71"/>
      <c r="BJ593" s="71"/>
      <c r="BK593" s="71"/>
    </row>
    <row r="594" spans="1:63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50"/>
      <c r="BE594" s="50"/>
      <c r="BF594" s="50"/>
      <c r="BG594" s="50"/>
      <c r="BH594" s="50"/>
      <c r="BI594" s="71"/>
      <c r="BJ594" s="71"/>
      <c r="BK594" s="71"/>
    </row>
    <row r="595" spans="1:63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50"/>
      <c r="BE595" s="50"/>
      <c r="BF595" s="50"/>
      <c r="BG595" s="50"/>
      <c r="BH595" s="50"/>
      <c r="BI595" s="71"/>
      <c r="BJ595" s="71"/>
      <c r="BK595" s="71"/>
    </row>
    <row r="596" spans="1:63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50"/>
      <c r="BE596" s="50"/>
      <c r="BF596" s="50"/>
      <c r="BG596" s="50"/>
      <c r="BH596" s="50"/>
      <c r="BI596" s="71"/>
      <c r="BJ596" s="71"/>
      <c r="BK596" s="71"/>
    </row>
    <row r="597" spans="1:63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50"/>
      <c r="BE597" s="50"/>
      <c r="BF597" s="50"/>
      <c r="BG597" s="50"/>
      <c r="BH597" s="50"/>
      <c r="BI597" s="71"/>
      <c r="BJ597" s="71"/>
      <c r="BK597" s="71"/>
    </row>
    <row r="598" spans="1:63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50"/>
      <c r="BE598" s="50"/>
      <c r="BF598" s="50"/>
      <c r="BG598" s="50"/>
      <c r="BH598" s="50"/>
      <c r="BI598" s="71"/>
      <c r="BJ598" s="71"/>
      <c r="BK598" s="71"/>
    </row>
    <row r="599" spans="1:63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50"/>
      <c r="BE599" s="50"/>
      <c r="BF599" s="50"/>
      <c r="BG599" s="50"/>
      <c r="BH599" s="50"/>
      <c r="BI599" s="71"/>
      <c r="BJ599" s="71"/>
      <c r="BK599" s="71"/>
    </row>
    <row r="600" spans="1:63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50"/>
      <c r="BE600" s="50"/>
      <c r="BF600" s="50"/>
      <c r="BG600" s="50"/>
      <c r="BH600" s="50"/>
      <c r="BI600" s="71"/>
      <c r="BJ600" s="71"/>
      <c r="BK600" s="71"/>
    </row>
    <row r="601" spans="1:63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50"/>
      <c r="BE601" s="50"/>
      <c r="BF601" s="50"/>
      <c r="BG601" s="50"/>
      <c r="BH601" s="50"/>
      <c r="BI601" s="71"/>
      <c r="BJ601" s="71"/>
      <c r="BK601" s="71"/>
    </row>
    <row r="602" spans="1:63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50"/>
      <c r="BE602" s="50"/>
      <c r="BF602" s="50"/>
      <c r="BG602" s="50"/>
      <c r="BH602" s="50"/>
      <c r="BI602" s="71"/>
      <c r="BJ602" s="71"/>
      <c r="BK602" s="71"/>
    </row>
    <row r="603" spans="1:63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50"/>
      <c r="BE603" s="50"/>
      <c r="BF603" s="50"/>
      <c r="BG603" s="50"/>
      <c r="BH603" s="50"/>
      <c r="BI603" s="71"/>
      <c r="BJ603" s="71"/>
      <c r="BK603" s="71"/>
    </row>
    <row r="604" spans="1:63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50"/>
      <c r="BE604" s="50"/>
      <c r="BF604" s="50"/>
      <c r="BG604" s="50"/>
      <c r="BH604" s="50"/>
      <c r="BI604" s="71"/>
      <c r="BJ604" s="71"/>
      <c r="BK604" s="71"/>
    </row>
    <row r="605" spans="1:63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50"/>
      <c r="BE605" s="50"/>
      <c r="BF605" s="50"/>
      <c r="BG605" s="50"/>
      <c r="BH605" s="50"/>
      <c r="BI605" s="71"/>
      <c r="BJ605" s="71"/>
      <c r="BK605" s="71"/>
    </row>
    <row r="606" spans="1:63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50"/>
      <c r="BE606" s="50"/>
      <c r="BF606" s="50"/>
      <c r="BG606" s="50"/>
      <c r="BH606" s="50"/>
      <c r="BI606" s="71"/>
      <c r="BJ606" s="71"/>
      <c r="BK606" s="71"/>
    </row>
    <row r="607" spans="1:63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50"/>
      <c r="BE607" s="50"/>
      <c r="BF607" s="50"/>
      <c r="BG607" s="50"/>
      <c r="BH607" s="50"/>
      <c r="BI607" s="71"/>
      <c r="BJ607" s="71"/>
      <c r="BK607" s="71"/>
    </row>
    <row r="608" spans="1:63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50"/>
      <c r="BE608" s="50"/>
      <c r="BF608" s="50"/>
      <c r="BG608" s="50"/>
      <c r="BH608" s="50"/>
      <c r="BI608" s="71"/>
      <c r="BJ608" s="71"/>
      <c r="BK608" s="71"/>
    </row>
    <row r="609" spans="1:63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50"/>
      <c r="BE609" s="50"/>
      <c r="BF609" s="50"/>
      <c r="BG609" s="50"/>
      <c r="BH609" s="50"/>
      <c r="BI609" s="71"/>
      <c r="BJ609" s="71"/>
      <c r="BK609" s="71"/>
    </row>
    <row r="610" spans="1:63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50"/>
      <c r="BE610" s="50"/>
      <c r="BF610" s="50"/>
      <c r="BG610" s="50"/>
      <c r="BH610" s="50"/>
      <c r="BI610" s="71"/>
      <c r="BJ610" s="71"/>
      <c r="BK610" s="71"/>
    </row>
    <row r="611" spans="1:63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50"/>
      <c r="BE611" s="50"/>
      <c r="BF611" s="50"/>
      <c r="BG611" s="50"/>
      <c r="BH611" s="50"/>
      <c r="BI611" s="71"/>
      <c r="BJ611" s="71"/>
      <c r="BK611" s="71"/>
    </row>
    <row r="612" spans="1:63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50"/>
      <c r="BE612" s="50"/>
      <c r="BF612" s="50"/>
      <c r="BG612" s="50"/>
      <c r="BH612" s="50"/>
      <c r="BI612" s="71"/>
      <c r="BJ612" s="71"/>
      <c r="BK612" s="71"/>
    </row>
    <row r="613" spans="1:63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50"/>
      <c r="BE613" s="50"/>
      <c r="BF613" s="50"/>
      <c r="BG613" s="50"/>
      <c r="BH613" s="50"/>
      <c r="BI613" s="71"/>
      <c r="BJ613" s="71"/>
      <c r="BK613" s="71"/>
    </row>
    <row r="614" spans="1:63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50"/>
      <c r="BE614" s="50"/>
      <c r="BF614" s="50"/>
      <c r="BG614" s="50"/>
      <c r="BH614" s="50"/>
      <c r="BI614" s="71"/>
      <c r="BJ614" s="71"/>
      <c r="BK614" s="71"/>
    </row>
    <row r="615" spans="1:63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50"/>
      <c r="BE615" s="50"/>
      <c r="BF615" s="50"/>
      <c r="BG615" s="50"/>
      <c r="BH615" s="50"/>
      <c r="BI615" s="71"/>
      <c r="BJ615" s="71"/>
      <c r="BK615" s="71"/>
    </row>
    <row r="616" spans="1:63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50"/>
      <c r="BE616" s="50"/>
      <c r="BF616" s="50"/>
      <c r="BG616" s="50"/>
      <c r="BH616" s="50"/>
      <c r="BI616" s="71"/>
      <c r="BJ616" s="71"/>
      <c r="BK616" s="71"/>
    </row>
    <row r="617" spans="1:63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50"/>
      <c r="BE617" s="50"/>
      <c r="BF617" s="50"/>
      <c r="BG617" s="50"/>
      <c r="BH617" s="50"/>
      <c r="BI617" s="71"/>
      <c r="BJ617" s="71"/>
      <c r="BK617" s="71"/>
    </row>
    <row r="618" spans="1:63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50"/>
      <c r="BE618" s="50"/>
      <c r="BF618" s="50"/>
      <c r="BG618" s="50"/>
      <c r="BH618" s="50"/>
      <c r="BI618" s="71"/>
      <c r="BJ618" s="71"/>
      <c r="BK618" s="71"/>
    </row>
    <row r="619" spans="1:63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50"/>
      <c r="BE619" s="50"/>
      <c r="BF619" s="50"/>
      <c r="BG619" s="50"/>
      <c r="BH619" s="50"/>
      <c r="BI619" s="71"/>
      <c r="BJ619" s="71"/>
      <c r="BK619" s="71"/>
    </row>
    <row r="620" spans="1:63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50"/>
      <c r="BE620" s="50"/>
      <c r="BF620" s="50"/>
      <c r="BG620" s="50"/>
      <c r="BH620" s="50"/>
      <c r="BI620" s="71"/>
      <c r="BJ620" s="71"/>
      <c r="BK620" s="71"/>
    </row>
    <row r="621" spans="1:63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50"/>
      <c r="BE621" s="50"/>
      <c r="BF621" s="50"/>
      <c r="BG621" s="50"/>
      <c r="BH621" s="50"/>
      <c r="BI621" s="71"/>
      <c r="BJ621" s="71"/>
      <c r="BK621" s="71"/>
    </row>
    <row r="622" spans="1:63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50"/>
      <c r="BE622" s="50"/>
      <c r="BF622" s="50"/>
      <c r="BG622" s="50"/>
      <c r="BH622" s="50"/>
      <c r="BI622" s="71"/>
      <c r="BJ622" s="71"/>
      <c r="BK622" s="71"/>
    </row>
    <row r="623" spans="1:63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50"/>
      <c r="BE623" s="50"/>
      <c r="BF623" s="50"/>
      <c r="BG623" s="50"/>
      <c r="BH623" s="50"/>
      <c r="BI623" s="71"/>
      <c r="BJ623" s="71"/>
      <c r="BK623" s="71"/>
    </row>
    <row r="624" spans="1:63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50"/>
      <c r="BE624" s="50"/>
      <c r="BF624" s="50"/>
      <c r="BG624" s="50"/>
      <c r="BH624" s="50"/>
      <c r="BI624" s="71"/>
      <c r="BJ624" s="71"/>
      <c r="BK624" s="71"/>
    </row>
    <row r="625" spans="1:63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50"/>
      <c r="BE625" s="50"/>
      <c r="BF625" s="50"/>
      <c r="BG625" s="50"/>
      <c r="BH625" s="50"/>
      <c r="BI625" s="71"/>
      <c r="BJ625" s="71"/>
      <c r="BK625" s="71"/>
    </row>
    <row r="626" spans="1:63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50"/>
      <c r="BE626" s="50"/>
      <c r="BF626" s="50"/>
      <c r="BG626" s="50"/>
      <c r="BH626" s="50"/>
      <c r="BI626" s="71"/>
      <c r="BJ626" s="71"/>
      <c r="BK626" s="71"/>
    </row>
    <row r="627" spans="1:63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50"/>
      <c r="BE627" s="50"/>
      <c r="BF627" s="50"/>
      <c r="BG627" s="50"/>
      <c r="BH627" s="50"/>
      <c r="BI627" s="71"/>
      <c r="BJ627" s="71"/>
      <c r="BK627" s="71"/>
    </row>
    <row r="628" spans="1:63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50"/>
      <c r="BE628" s="50"/>
      <c r="BF628" s="50"/>
      <c r="BG628" s="50"/>
      <c r="BH628" s="50"/>
      <c r="BI628" s="71"/>
      <c r="BJ628" s="71"/>
      <c r="BK628" s="71"/>
    </row>
    <row r="629" spans="1:63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50"/>
      <c r="BE629" s="50"/>
      <c r="BF629" s="50"/>
      <c r="BG629" s="50"/>
      <c r="BH629" s="50"/>
      <c r="BI629" s="71"/>
      <c r="BJ629" s="71"/>
      <c r="BK629" s="71"/>
    </row>
    <row r="630" spans="1:63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50"/>
      <c r="BE630" s="50"/>
      <c r="BF630" s="50"/>
      <c r="BG630" s="50"/>
      <c r="BH630" s="50"/>
      <c r="BI630" s="71"/>
      <c r="BJ630" s="71"/>
      <c r="BK630" s="71"/>
    </row>
    <row r="631" spans="1:63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50"/>
      <c r="BE631" s="50"/>
      <c r="BF631" s="50"/>
      <c r="BG631" s="50"/>
      <c r="BH631" s="50"/>
      <c r="BI631" s="71"/>
      <c r="BJ631" s="71"/>
      <c r="BK631" s="71"/>
    </row>
    <row r="632" spans="1:63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50"/>
      <c r="BE632" s="50"/>
      <c r="BF632" s="50"/>
      <c r="BG632" s="50"/>
      <c r="BH632" s="50"/>
      <c r="BI632" s="71"/>
      <c r="BJ632" s="71"/>
      <c r="BK632" s="71"/>
    </row>
    <row r="633" spans="1:63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50"/>
      <c r="BE633" s="50"/>
      <c r="BF633" s="50"/>
      <c r="BG633" s="50"/>
      <c r="BH633" s="50"/>
      <c r="BI633" s="71"/>
      <c r="BJ633" s="71"/>
      <c r="BK633" s="71"/>
    </row>
    <row r="634" spans="1:63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50"/>
      <c r="BE634" s="50"/>
      <c r="BF634" s="50"/>
      <c r="BG634" s="50"/>
      <c r="BH634" s="50"/>
      <c r="BI634" s="71"/>
      <c r="BJ634" s="71"/>
      <c r="BK634" s="71"/>
    </row>
    <row r="635" spans="1:63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50"/>
      <c r="BE635" s="50"/>
      <c r="BF635" s="50"/>
      <c r="BG635" s="50"/>
      <c r="BH635" s="50"/>
      <c r="BI635" s="71"/>
      <c r="BJ635" s="71"/>
      <c r="BK635" s="71"/>
    </row>
    <row r="636" spans="1:63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50"/>
      <c r="BE636" s="50"/>
      <c r="BF636" s="50"/>
      <c r="BG636" s="50"/>
      <c r="BH636" s="50"/>
      <c r="BI636" s="71"/>
      <c r="BJ636" s="71"/>
      <c r="BK636" s="71"/>
    </row>
    <row r="637" spans="1:63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50"/>
      <c r="BB637" s="50"/>
      <c r="BC637" s="50"/>
      <c r="BD637" s="50"/>
      <c r="BE637" s="50"/>
      <c r="BF637" s="50"/>
      <c r="BG637" s="50"/>
      <c r="BH637" s="50"/>
      <c r="BI637" s="71"/>
      <c r="BJ637" s="71"/>
      <c r="BK637" s="71"/>
    </row>
    <row r="638" spans="1:63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50"/>
      <c r="BB638" s="50"/>
      <c r="BC638" s="50"/>
      <c r="BD638" s="50"/>
      <c r="BE638" s="50"/>
      <c r="BF638" s="50"/>
      <c r="BG638" s="50"/>
      <c r="BH638" s="50"/>
      <c r="BI638" s="71"/>
      <c r="BJ638" s="71"/>
      <c r="BK638" s="71"/>
    </row>
    <row r="639" spans="1:63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50"/>
      <c r="BB639" s="50"/>
      <c r="BC639" s="50"/>
      <c r="BD639" s="50"/>
      <c r="BE639" s="50"/>
      <c r="BF639" s="50"/>
      <c r="BG639" s="50"/>
      <c r="BH639" s="50"/>
      <c r="BI639" s="71"/>
      <c r="BJ639" s="71"/>
      <c r="BK639" s="71"/>
    </row>
    <row r="640" spans="1:63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50"/>
      <c r="BB640" s="50"/>
      <c r="BC640" s="50"/>
      <c r="BD640" s="50"/>
      <c r="BE640" s="50"/>
      <c r="BF640" s="50"/>
      <c r="BG640" s="50"/>
      <c r="BH640" s="50"/>
      <c r="BI640" s="71"/>
      <c r="BJ640" s="71"/>
      <c r="BK640" s="71"/>
    </row>
    <row r="641" spans="1:63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78"/>
      <c r="BE641" s="78"/>
      <c r="BF641" s="78"/>
      <c r="BG641" s="78"/>
      <c r="BH641" s="78"/>
      <c r="BI641" s="36"/>
      <c r="BJ641" s="73"/>
      <c r="BK641" s="36"/>
    </row>
    <row r="642" spans="1:63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78"/>
      <c r="BE642" s="78"/>
      <c r="BF642" s="78"/>
      <c r="BG642" s="78"/>
      <c r="BH642" s="78"/>
      <c r="BI642" s="36"/>
      <c r="BJ642" s="73"/>
      <c r="BK642" s="36"/>
    </row>
    <row r="643" spans="1:63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78"/>
      <c r="BE643" s="78"/>
      <c r="BF643" s="78"/>
      <c r="BG643" s="78"/>
      <c r="BH643" s="78"/>
      <c r="BI643" s="36"/>
      <c r="BJ643" s="73"/>
      <c r="BK643" s="36"/>
    </row>
    <row r="644" spans="1:63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78"/>
      <c r="BE644" s="78"/>
      <c r="BF644" s="78"/>
      <c r="BG644" s="78"/>
      <c r="BH644" s="78"/>
      <c r="BI644" s="36"/>
      <c r="BJ644" s="73"/>
      <c r="BK644" s="36"/>
    </row>
    <row r="645" spans="1:63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78"/>
      <c r="BE645" s="78"/>
      <c r="BF645" s="78"/>
      <c r="BG645" s="78"/>
      <c r="BH645" s="78"/>
      <c r="BI645" s="36"/>
      <c r="BJ645" s="73"/>
      <c r="BK645" s="36"/>
    </row>
    <row r="646" spans="1:63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78"/>
      <c r="BE646" s="78"/>
      <c r="BF646" s="78"/>
      <c r="BG646" s="78"/>
      <c r="BH646" s="78"/>
      <c r="BI646" s="36"/>
      <c r="BJ646" s="73"/>
      <c r="BK646" s="36"/>
    </row>
    <row r="647" spans="1:63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78"/>
      <c r="BE647" s="78"/>
      <c r="BF647" s="78"/>
      <c r="BG647" s="78"/>
      <c r="BH647" s="78"/>
      <c r="BI647" s="36"/>
      <c r="BJ647" s="73"/>
      <c r="BK647" s="36"/>
    </row>
    <row r="648" spans="1:63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78"/>
      <c r="BE648" s="78"/>
      <c r="BF648" s="78"/>
      <c r="BG648" s="78"/>
      <c r="BH648" s="78"/>
      <c r="BI648" s="36"/>
      <c r="BJ648" s="73"/>
      <c r="BK648" s="36"/>
    </row>
    <row r="649" spans="1:63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78"/>
      <c r="BE649" s="78"/>
      <c r="BF649" s="78"/>
      <c r="BG649" s="78"/>
      <c r="BH649" s="78"/>
      <c r="BI649" s="36"/>
      <c r="BJ649" s="73"/>
      <c r="BK649" s="36"/>
    </row>
    <row r="650" spans="1:63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78"/>
      <c r="BE650" s="78"/>
      <c r="BF650" s="78"/>
      <c r="BG650" s="78"/>
      <c r="BH650" s="78"/>
      <c r="BI650" s="36"/>
      <c r="BJ650" s="73"/>
      <c r="BK650" s="36"/>
    </row>
    <row r="651" spans="1:63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78"/>
      <c r="BE651" s="78"/>
      <c r="BF651" s="78"/>
      <c r="BG651" s="78"/>
      <c r="BH651" s="78"/>
      <c r="BI651" s="36"/>
      <c r="BJ651" s="73"/>
      <c r="BK651" s="36"/>
    </row>
    <row r="652" spans="1:63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78"/>
      <c r="BE652" s="78"/>
      <c r="BF652" s="78"/>
      <c r="BG652" s="78"/>
      <c r="BH652" s="78"/>
      <c r="BI652" s="36"/>
      <c r="BJ652" s="73"/>
      <c r="BK652" s="36"/>
    </row>
    <row r="653" spans="1:63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78"/>
      <c r="BE653" s="78"/>
      <c r="BF653" s="78"/>
      <c r="BG653" s="78"/>
      <c r="BH653" s="78"/>
      <c r="BI653" s="36"/>
      <c r="BJ653" s="73"/>
      <c r="BK653" s="36"/>
    </row>
    <row r="654" spans="1:63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78"/>
      <c r="BE654" s="78"/>
      <c r="BF654" s="78"/>
      <c r="BG654" s="78"/>
      <c r="BH654" s="78"/>
      <c r="BI654" s="36"/>
      <c r="BJ654" s="73"/>
      <c r="BK654" s="36"/>
    </row>
    <row r="655" spans="1:63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78"/>
      <c r="BE655" s="78"/>
      <c r="BF655" s="78"/>
      <c r="BG655" s="78"/>
      <c r="BH655" s="78"/>
      <c r="BI655" s="36"/>
      <c r="BJ655" s="73"/>
      <c r="BK655" s="36"/>
    </row>
    <row r="656" spans="1:63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78"/>
      <c r="BE656" s="78"/>
      <c r="BF656" s="78"/>
      <c r="BG656" s="78"/>
      <c r="BH656" s="78"/>
      <c r="BI656" s="36"/>
      <c r="BJ656" s="73"/>
      <c r="BK656" s="36"/>
    </row>
    <row r="657" spans="1:63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78"/>
      <c r="BE657" s="78"/>
      <c r="BF657" s="78"/>
      <c r="BG657" s="78"/>
      <c r="BH657" s="78"/>
      <c r="BI657" s="36"/>
      <c r="BJ657" s="73"/>
      <c r="BK657" s="36"/>
    </row>
    <row r="658" spans="1:63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78"/>
      <c r="BE658" s="78"/>
      <c r="BF658" s="78"/>
      <c r="BG658" s="78"/>
      <c r="BH658" s="78"/>
      <c r="BI658" s="36"/>
      <c r="BJ658" s="73"/>
      <c r="BK658" s="36"/>
    </row>
    <row r="659" spans="1:63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78"/>
      <c r="BE659" s="78"/>
      <c r="BF659" s="78"/>
      <c r="BG659" s="78"/>
      <c r="BH659" s="78"/>
      <c r="BI659" s="36"/>
      <c r="BJ659" s="73"/>
      <c r="BK659" s="36"/>
    </row>
    <row r="660" spans="1:63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78"/>
      <c r="BE660" s="78"/>
      <c r="BF660" s="78"/>
      <c r="BG660" s="78"/>
      <c r="BH660" s="78"/>
      <c r="BI660" s="36"/>
      <c r="BJ660" s="73"/>
      <c r="BK660" s="36"/>
    </row>
    <row r="661" spans="1:63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78"/>
      <c r="BE661" s="78"/>
      <c r="BF661" s="78"/>
      <c r="BG661" s="78"/>
      <c r="BH661" s="78"/>
      <c r="BI661" s="36"/>
      <c r="BJ661" s="73"/>
      <c r="BK661" s="36"/>
    </row>
    <row r="662" spans="1:63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78"/>
      <c r="BE662" s="78"/>
      <c r="BF662" s="78"/>
      <c r="BG662" s="78"/>
      <c r="BH662" s="78"/>
      <c r="BI662" s="36"/>
      <c r="BJ662" s="73"/>
      <c r="BK662" s="36"/>
    </row>
    <row r="663" spans="1:63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78"/>
      <c r="BE663" s="78"/>
      <c r="BF663" s="78"/>
      <c r="BG663" s="78"/>
      <c r="BH663" s="78"/>
      <c r="BI663" s="36"/>
      <c r="BJ663" s="73"/>
      <c r="BK663" s="36"/>
    </row>
    <row r="664" spans="1:63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78"/>
      <c r="BE664" s="78"/>
      <c r="BF664" s="78"/>
      <c r="BG664" s="78"/>
      <c r="BH664" s="78"/>
      <c r="BI664" s="36"/>
      <c r="BJ664" s="73"/>
      <c r="BK664" s="36"/>
    </row>
    <row r="665" spans="1:63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78"/>
      <c r="BE665" s="78"/>
      <c r="BF665" s="78"/>
      <c r="BG665" s="78"/>
      <c r="BH665" s="78"/>
      <c r="BI665" s="36"/>
      <c r="BJ665" s="73"/>
      <c r="BK665" s="36"/>
    </row>
    <row r="666" spans="1:63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78"/>
      <c r="BE666" s="78"/>
      <c r="BF666" s="78"/>
      <c r="BG666" s="78"/>
      <c r="BH666" s="78"/>
      <c r="BI666" s="36"/>
      <c r="BJ666" s="73"/>
      <c r="BK666" s="36"/>
    </row>
    <row r="667" spans="1:63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78"/>
      <c r="BE667" s="78"/>
      <c r="BF667" s="78"/>
      <c r="BG667" s="78"/>
      <c r="BH667" s="78"/>
      <c r="BI667" s="36"/>
      <c r="BJ667" s="73"/>
      <c r="BK667" s="36"/>
    </row>
    <row r="668" spans="1:63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78"/>
      <c r="BE668" s="78"/>
      <c r="BF668" s="78"/>
      <c r="BG668" s="78"/>
      <c r="BH668" s="78"/>
      <c r="BI668" s="36"/>
      <c r="BJ668" s="73"/>
      <c r="BK668" s="36"/>
    </row>
    <row r="669" spans="1:63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78"/>
      <c r="BE669" s="78"/>
      <c r="BF669" s="78"/>
      <c r="BG669" s="78"/>
      <c r="BH669" s="78"/>
      <c r="BI669" s="36"/>
      <c r="BJ669" s="73"/>
      <c r="BK669" s="36"/>
    </row>
    <row r="670" spans="1:63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78"/>
      <c r="BE670" s="78"/>
      <c r="BF670" s="78"/>
      <c r="BG670" s="78"/>
      <c r="BH670" s="78"/>
      <c r="BI670" s="36"/>
      <c r="BJ670" s="73"/>
      <c r="BK670" s="36"/>
    </row>
    <row r="671" spans="1:63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78"/>
      <c r="BE671" s="78"/>
      <c r="BF671" s="78"/>
      <c r="BG671" s="78"/>
      <c r="BH671" s="78"/>
      <c r="BI671" s="36"/>
      <c r="BJ671" s="73"/>
      <c r="BK671" s="36"/>
    </row>
    <row r="672" spans="1:63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78"/>
      <c r="BE672" s="78"/>
      <c r="BF672" s="78"/>
      <c r="BG672" s="78"/>
      <c r="BH672" s="78"/>
      <c r="BI672" s="36"/>
      <c r="BJ672" s="73"/>
      <c r="BK672" s="36"/>
    </row>
    <row r="673" spans="1:63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78"/>
      <c r="BE673" s="78"/>
      <c r="BF673" s="78"/>
      <c r="BG673" s="78"/>
      <c r="BH673" s="78"/>
      <c r="BI673" s="36"/>
      <c r="BJ673" s="73"/>
      <c r="BK673" s="36"/>
    </row>
    <row r="674" spans="1:63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78"/>
      <c r="BE674" s="78"/>
      <c r="BF674" s="78"/>
      <c r="BG674" s="78"/>
      <c r="BH674" s="78"/>
      <c r="BI674" s="36"/>
      <c r="BJ674" s="73"/>
      <c r="BK674" s="36"/>
    </row>
    <row r="675" spans="1:63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78"/>
      <c r="BE675" s="78"/>
      <c r="BF675" s="78"/>
      <c r="BG675" s="78"/>
      <c r="BH675" s="78"/>
      <c r="BI675" s="36"/>
      <c r="BJ675" s="73"/>
      <c r="BK675" s="36"/>
    </row>
    <row r="676" spans="1:63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78"/>
      <c r="BE676" s="78"/>
      <c r="BF676" s="78"/>
      <c r="BG676" s="78"/>
      <c r="BH676" s="78"/>
      <c r="BI676" s="36"/>
      <c r="BJ676" s="73"/>
      <c r="BK676" s="36"/>
    </row>
    <row r="677" spans="1:63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78"/>
      <c r="BE677" s="78"/>
      <c r="BF677" s="78"/>
      <c r="BG677" s="78"/>
      <c r="BH677" s="78"/>
      <c r="BI677" s="36"/>
      <c r="BJ677" s="73"/>
      <c r="BK677" s="36"/>
    </row>
    <row r="678" spans="1:63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78"/>
      <c r="BE678" s="78"/>
      <c r="BF678" s="78"/>
      <c r="BG678" s="78"/>
      <c r="BH678" s="78"/>
      <c r="BI678" s="36"/>
      <c r="BJ678" s="73"/>
      <c r="BK678" s="36"/>
    </row>
    <row r="679" spans="1:63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78"/>
      <c r="BE679" s="78"/>
      <c r="BF679" s="78"/>
      <c r="BG679" s="78"/>
      <c r="BH679" s="78"/>
      <c r="BI679" s="36"/>
      <c r="BJ679" s="73"/>
      <c r="BK679" s="36"/>
    </row>
    <row r="680" spans="1:63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78"/>
      <c r="BE680" s="78"/>
      <c r="BF680" s="78"/>
      <c r="BG680" s="78"/>
      <c r="BH680" s="78"/>
      <c r="BI680" s="36"/>
      <c r="BJ680" s="73"/>
      <c r="BK680" s="36"/>
    </row>
    <row r="681" spans="1:63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78"/>
      <c r="BE681" s="78"/>
      <c r="BF681" s="78"/>
      <c r="BG681" s="78"/>
      <c r="BH681" s="78"/>
      <c r="BI681" s="36"/>
      <c r="BJ681" s="73"/>
      <c r="BK681" s="36"/>
    </row>
    <row r="682" spans="1:63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78"/>
      <c r="BE682" s="78"/>
      <c r="BF682" s="78"/>
      <c r="BG682" s="78"/>
      <c r="BH682" s="78"/>
      <c r="BI682" s="36"/>
      <c r="BJ682" s="73"/>
      <c r="BK682" s="36"/>
    </row>
    <row r="683" spans="1:63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78"/>
      <c r="BE683" s="78"/>
      <c r="BF683" s="78"/>
      <c r="BG683" s="78"/>
      <c r="BH683" s="78"/>
      <c r="BI683" s="36"/>
      <c r="BJ683" s="73"/>
      <c r="BK683" s="36"/>
    </row>
    <row r="684" spans="1:63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78"/>
      <c r="BE684" s="78"/>
      <c r="BF684" s="78"/>
      <c r="BG684" s="78"/>
      <c r="BH684" s="78"/>
      <c r="BI684" s="36"/>
      <c r="BJ684" s="73"/>
      <c r="BK684" s="36"/>
    </row>
    <row r="685" spans="1:63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78"/>
      <c r="BE685" s="78"/>
      <c r="BF685" s="78"/>
      <c r="BG685" s="78"/>
      <c r="BH685" s="78"/>
      <c r="BI685" s="36"/>
      <c r="BJ685" s="73"/>
      <c r="BK685" s="36"/>
    </row>
    <row r="686" spans="1:63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78"/>
      <c r="BE686" s="78"/>
      <c r="BF686" s="78"/>
      <c r="BG686" s="78"/>
      <c r="BH686" s="78"/>
      <c r="BI686" s="36"/>
      <c r="BJ686" s="73"/>
      <c r="BK686" s="36"/>
    </row>
    <row r="687" spans="1:63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78"/>
      <c r="BE687" s="78"/>
      <c r="BF687" s="78"/>
      <c r="BG687" s="78"/>
      <c r="BH687" s="78"/>
      <c r="BI687" s="36"/>
      <c r="BJ687" s="73"/>
      <c r="BK687" s="36"/>
    </row>
    <row r="688" spans="1:63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78"/>
      <c r="BE688" s="78"/>
      <c r="BF688" s="78"/>
      <c r="BG688" s="78"/>
      <c r="BH688" s="78"/>
      <c r="BI688" s="36"/>
      <c r="BJ688" s="73"/>
      <c r="BK688" s="36"/>
    </row>
    <row r="689" spans="1:63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78"/>
      <c r="BE689" s="78"/>
      <c r="BF689" s="78"/>
      <c r="BG689" s="78"/>
      <c r="BH689" s="78"/>
      <c r="BI689" s="36"/>
      <c r="BJ689" s="73"/>
      <c r="BK689" s="36"/>
    </row>
    <row r="690" spans="1:63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78"/>
      <c r="BE690" s="78"/>
      <c r="BF690" s="78"/>
      <c r="BG690" s="78"/>
      <c r="BH690" s="78"/>
      <c r="BI690" s="36"/>
      <c r="BJ690" s="73"/>
      <c r="BK690" s="36"/>
    </row>
    <row r="691" spans="1:63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78"/>
      <c r="BE691" s="78"/>
      <c r="BF691" s="78"/>
      <c r="BG691" s="78"/>
      <c r="BH691" s="78"/>
      <c r="BI691" s="36"/>
      <c r="BJ691" s="73"/>
      <c r="BK691" s="36"/>
    </row>
    <row r="692" spans="1:63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78"/>
      <c r="BE692" s="78"/>
      <c r="BF692" s="78"/>
      <c r="BG692" s="78"/>
      <c r="BH692" s="78"/>
      <c r="BI692" s="36"/>
      <c r="BJ692" s="73"/>
      <c r="BK692" s="36"/>
    </row>
    <row r="693" spans="1:63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78"/>
      <c r="BE693" s="78"/>
      <c r="BF693" s="78"/>
      <c r="BG693" s="78"/>
      <c r="BH693" s="78"/>
      <c r="BI693" s="36"/>
      <c r="BJ693" s="73"/>
      <c r="BK693" s="36"/>
    </row>
    <row r="694" spans="1:63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78"/>
      <c r="BE694" s="78"/>
      <c r="BF694" s="78"/>
      <c r="BG694" s="78"/>
      <c r="BH694" s="78"/>
      <c r="BI694" s="36"/>
      <c r="BJ694" s="73"/>
      <c r="BK694" s="36"/>
    </row>
    <row r="695" spans="1:63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78"/>
      <c r="BE695" s="78"/>
      <c r="BF695" s="78"/>
      <c r="BG695" s="78"/>
      <c r="BH695" s="78"/>
      <c r="BI695" s="36"/>
      <c r="BJ695" s="73"/>
      <c r="BK695" s="36"/>
    </row>
    <row r="696" spans="1:63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78"/>
      <c r="BE696" s="78"/>
      <c r="BF696" s="78"/>
      <c r="BG696" s="78"/>
      <c r="BH696" s="78"/>
      <c r="BI696" s="36"/>
      <c r="BJ696" s="73"/>
      <c r="BK696" s="36"/>
    </row>
    <row r="697" spans="1:63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78"/>
      <c r="BE697" s="78"/>
      <c r="BF697" s="78"/>
      <c r="BG697" s="78"/>
      <c r="BH697" s="78"/>
      <c r="BI697" s="36"/>
      <c r="BJ697" s="73"/>
      <c r="BK697" s="36"/>
    </row>
    <row r="698" spans="1:63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78"/>
      <c r="BE698" s="78"/>
      <c r="BF698" s="78"/>
      <c r="BG698" s="78"/>
      <c r="BH698" s="78"/>
      <c r="BI698" s="36"/>
      <c r="BJ698" s="73"/>
      <c r="BK698" s="36"/>
    </row>
    <row r="699" spans="1:63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78"/>
      <c r="BE699" s="78"/>
      <c r="BF699" s="78"/>
      <c r="BG699" s="78"/>
      <c r="BH699" s="78"/>
      <c r="BI699" s="36"/>
      <c r="BJ699" s="73"/>
      <c r="BK699" s="36"/>
    </row>
    <row r="700" spans="1:63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78"/>
      <c r="BE700" s="78"/>
      <c r="BF700" s="78"/>
      <c r="BG700" s="78"/>
      <c r="BH700" s="78"/>
      <c r="BI700" s="36"/>
      <c r="BJ700" s="73"/>
      <c r="BK700" s="36"/>
    </row>
    <row r="701" spans="1:63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78"/>
      <c r="BE701" s="78"/>
      <c r="BF701" s="78"/>
      <c r="BG701" s="78"/>
      <c r="BH701" s="78"/>
      <c r="BI701" s="36"/>
      <c r="BJ701" s="73"/>
      <c r="BK701" s="36"/>
    </row>
    <row r="702" spans="1:63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78"/>
      <c r="BE702" s="78"/>
      <c r="BF702" s="78"/>
      <c r="BG702" s="78"/>
      <c r="BH702" s="78"/>
      <c r="BI702" s="36"/>
      <c r="BJ702" s="73"/>
      <c r="BK702" s="36"/>
    </row>
    <row r="703" spans="1:63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78"/>
      <c r="BE703" s="78"/>
      <c r="BF703" s="78"/>
      <c r="BG703" s="78"/>
      <c r="BH703" s="78"/>
      <c r="BI703" s="36"/>
      <c r="BJ703" s="73"/>
      <c r="BK703" s="36"/>
    </row>
    <row r="704" spans="1:63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78"/>
      <c r="BE704" s="78"/>
      <c r="BF704" s="78"/>
      <c r="BG704" s="78"/>
      <c r="BH704" s="78"/>
      <c r="BI704" s="36"/>
      <c r="BJ704" s="73"/>
      <c r="BK704" s="36"/>
    </row>
    <row r="705" spans="1:63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78"/>
      <c r="BE705" s="78"/>
      <c r="BF705" s="78"/>
      <c r="BG705" s="78"/>
      <c r="BH705" s="78"/>
      <c r="BI705" s="36"/>
      <c r="BJ705" s="73"/>
      <c r="BK705" s="36"/>
    </row>
    <row r="706" spans="1:63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78"/>
      <c r="BE706" s="78"/>
      <c r="BF706" s="78"/>
      <c r="BG706" s="78"/>
      <c r="BH706" s="78"/>
      <c r="BI706" s="36"/>
      <c r="BJ706" s="73"/>
      <c r="BK706" s="36"/>
    </row>
    <row r="707" spans="1:63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78"/>
      <c r="BE707" s="78"/>
      <c r="BF707" s="78"/>
      <c r="BG707" s="78"/>
      <c r="BH707" s="78"/>
      <c r="BI707" s="36"/>
      <c r="BJ707" s="73"/>
      <c r="BK707" s="36"/>
    </row>
    <row r="708" spans="1:63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78"/>
      <c r="BE708" s="78"/>
      <c r="BF708" s="78"/>
      <c r="BG708" s="78"/>
      <c r="BH708" s="78"/>
      <c r="BI708" s="36"/>
      <c r="BJ708" s="73"/>
      <c r="BK708" s="36"/>
    </row>
    <row r="709" spans="1:63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78"/>
      <c r="BE709" s="78"/>
      <c r="BF709" s="78"/>
      <c r="BG709" s="78"/>
      <c r="BH709" s="78"/>
      <c r="BI709" s="36"/>
      <c r="BJ709" s="73"/>
      <c r="BK709" s="36"/>
    </row>
    <row r="710" spans="1:63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78"/>
      <c r="BE710" s="78"/>
      <c r="BF710" s="78"/>
      <c r="BG710" s="78"/>
      <c r="BH710" s="78"/>
      <c r="BI710" s="36"/>
      <c r="BJ710" s="73"/>
      <c r="BK710" s="36"/>
    </row>
    <row r="711" spans="1:63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78"/>
      <c r="BE711" s="78"/>
      <c r="BF711" s="78"/>
      <c r="BG711" s="78"/>
      <c r="BH711" s="78"/>
      <c r="BI711" s="36"/>
      <c r="BJ711" s="73"/>
      <c r="BK711" s="36"/>
    </row>
    <row r="712" spans="1:63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78"/>
      <c r="BE712" s="78"/>
      <c r="BF712" s="78"/>
      <c r="BG712" s="78"/>
      <c r="BH712" s="78"/>
      <c r="BI712" s="36"/>
      <c r="BJ712" s="73"/>
      <c r="BK712" s="36"/>
    </row>
    <row r="713" spans="1:63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78"/>
      <c r="BE713" s="78"/>
      <c r="BF713" s="78"/>
      <c r="BG713" s="78"/>
      <c r="BH713" s="78"/>
      <c r="BI713" s="36"/>
      <c r="BJ713" s="73"/>
      <c r="BK713" s="36"/>
    </row>
    <row r="714" spans="1:63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78"/>
      <c r="BE714" s="78"/>
      <c r="BF714" s="78"/>
      <c r="BG714" s="78"/>
      <c r="BH714" s="78"/>
      <c r="BI714" s="36"/>
      <c r="BJ714" s="73"/>
      <c r="BK714" s="36"/>
    </row>
    <row r="715" spans="1:63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78"/>
      <c r="BE715" s="78"/>
      <c r="BF715" s="78"/>
      <c r="BG715" s="78"/>
      <c r="BH715" s="78"/>
      <c r="BI715" s="36"/>
      <c r="BJ715" s="73"/>
      <c r="BK715" s="36"/>
    </row>
    <row r="716" spans="1:63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78"/>
      <c r="BE716" s="78"/>
      <c r="BF716" s="78"/>
      <c r="BG716" s="78"/>
      <c r="BH716" s="78"/>
      <c r="BI716" s="36"/>
      <c r="BJ716" s="73"/>
      <c r="BK716" s="36"/>
    </row>
    <row r="717" spans="1:63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78"/>
      <c r="BE717" s="78"/>
      <c r="BF717" s="78"/>
      <c r="BG717" s="78"/>
      <c r="BH717" s="78"/>
      <c r="BI717" s="36"/>
      <c r="BJ717" s="73"/>
      <c r="BK717" s="36"/>
    </row>
    <row r="718" spans="1:63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78"/>
      <c r="BE718" s="78"/>
      <c r="BF718" s="78"/>
      <c r="BG718" s="78"/>
      <c r="BH718" s="78"/>
      <c r="BI718" s="36"/>
      <c r="BJ718" s="73"/>
      <c r="BK718" s="36"/>
    </row>
    <row r="719" spans="1:63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78"/>
      <c r="BE719" s="78"/>
      <c r="BF719" s="78"/>
      <c r="BG719" s="78"/>
      <c r="BH719" s="78"/>
      <c r="BI719" s="36"/>
      <c r="BJ719" s="73"/>
      <c r="BK719" s="36"/>
    </row>
    <row r="720" spans="1:63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78"/>
      <c r="BE720" s="78"/>
      <c r="BF720" s="78"/>
      <c r="BG720" s="78"/>
      <c r="BH720" s="78"/>
      <c r="BI720" s="36"/>
      <c r="BJ720" s="73"/>
      <c r="BK720" s="36"/>
    </row>
    <row r="721" spans="1:63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78"/>
      <c r="BE721" s="78"/>
      <c r="BF721" s="78"/>
      <c r="BG721" s="78"/>
      <c r="BH721" s="78"/>
      <c r="BI721" s="36"/>
      <c r="BJ721" s="73"/>
      <c r="BK721" s="36"/>
    </row>
    <row r="722" spans="1:63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78"/>
      <c r="BE722" s="78"/>
      <c r="BF722" s="78"/>
      <c r="BG722" s="78"/>
      <c r="BH722" s="78"/>
      <c r="BI722" s="36"/>
      <c r="BJ722" s="73"/>
      <c r="BK722" s="36"/>
    </row>
    <row r="723" spans="1:63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78"/>
      <c r="BE723" s="78"/>
      <c r="BF723" s="78"/>
      <c r="BG723" s="78"/>
      <c r="BH723" s="78"/>
      <c r="BI723" s="36"/>
      <c r="BJ723" s="73"/>
      <c r="BK723" s="36"/>
    </row>
    <row r="724" spans="1:63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78"/>
      <c r="BE724" s="78"/>
      <c r="BF724" s="78"/>
      <c r="BG724" s="78"/>
      <c r="BH724" s="78"/>
      <c r="BI724" s="36"/>
      <c r="BJ724" s="73"/>
      <c r="BK724" s="36"/>
    </row>
    <row r="725" spans="1:63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78"/>
      <c r="BE725" s="78"/>
      <c r="BF725" s="78"/>
      <c r="BG725" s="78"/>
      <c r="BH725" s="78"/>
      <c r="BI725" s="36"/>
      <c r="BJ725" s="73"/>
      <c r="BK725" s="36"/>
    </row>
    <row r="726" spans="1:63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78"/>
      <c r="BE726" s="78"/>
      <c r="BF726" s="78"/>
      <c r="BG726" s="78"/>
      <c r="BH726" s="78"/>
      <c r="BI726" s="36"/>
      <c r="BJ726" s="73"/>
      <c r="BK726" s="36"/>
    </row>
    <row r="727" spans="1:63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78"/>
      <c r="BE727" s="78"/>
      <c r="BF727" s="78"/>
      <c r="BG727" s="78"/>
      <c r="BH727" s="78"/>
      <c r="BI727" s="36"/>
      <c r="BJ727" s="73"/>
      <c r="BK727" s="36"/>
    </row>
    <row r="728" spans="1:63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78"/>
      <c r="BE728" s="78"/>
      <c r="BF728" s="78"/>
      <c r="BG728" s="78"/>
      <c r="BH728" s="78"/>
      <c r="BI728" s="36"/>
      <c r="BJ728" s="73"/>
      <c r="BK728" s="36"/>
    </row>
    <row r="729" spans="1:63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78"/>
      <c r="BE729" s="78"/>
      <c r="BF729" s="78"/>
      <c r="BG729" s="78"/>
      <c r="BH729" s="78"/>
      <c r="BI729" s="36"/>
      <c r="BJ729" s="73"/>
      <c r="BK729" s="36"/>
    </row>
    <row r="730" spans="1:63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78"/>
      <c r="BE730" s="78"/>
      <c r="BF730" s="78"/>
      <c r="BG730" s="78"/>
      <c r="BH730" s="78"/>
      <c r="BI730" s="36"/>
      <c r="BJ730" s="73"/>
      <c r="BK730" s="36"/>
    </row>
    <row r="731" spans="1:63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78"/>
      <c r="BE731" s="78"/>
      <c r="BF731" s="78"/>
      <c r="BG731" s="78"/>
      <c r="BH731" s="78"/>
      <c r="BI731" s="36"/>
      <c r="BJ731" s="73"/>
      <c r="BK731" s="36"/>
    </row>
    <row r="732" spans="1:63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78"/>
      <c r="BE732" s="78"/>
      <c r="BF732" s="78"/>
      <c r="BG732" s="78"/>
      <c r="BH732" s="78"/>
      <c r="BI732" s="36"/>
      <c r="BJ732" s="73"/>
      <c r="BK732" s="36"/>
    </row>
    <row r="733" spans="1:63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78"/>
      <c r="BE733" s="78"/>
      <c r="BF733" s="78"/>
      <c r="BG733" s="78"/>
      <c r="BH733" s="78"/>
      <c r="BI733" s="36"/>
      <c r="BJ733" s="73"/>
      <c r="BK733" s="36"/>
    </row>
    <row r="734" spans="1:63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78"/>
      <c r="BE734" s="78"/>
      <c r="BF734" s="78"/>
      <c r="BG734" s="78"/>
      <c r="BH734" s="78"/>
      <c r="BI734" s="36"/>
      <c r="BJ734" s="73"/>
      <c r="BK734" s="36"/>
    </row>
    <row r="735" spans="1:63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78"/>
      <c r="BE735" s="78"/>
      <c r="BF735" s="78"/>
      <c r="BG735" s="78"/>
      <c r="BH735" s="78"/>
      <c r="BI735" s="36"/>
      <c r="BJ735" s="73"/>
      <c r="BK735" s="36"/>
    </row>
    <row r="736" spans="1:63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78"/>
      <c r="BE736" s="78"/>
      <c r="BF736" s="78"/>
      <c r="BG736" s="78"/>
      <c r="BH736" s="78"/>
      <c r="BI736" s="36"/>
      <c r="BJ736" s="73"/>
      <c r="BK736" s="36"/>
    </row>
    <row r="737" spans="1:63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78"/>
      <c r="BE737" s="78"/>
      <c r="BF737" s="78"/>
      <c r="BG737" s="78"/>
      <c r="BH737" s="78"/>
      <c r="BI737" s="36"/>
      <c r="BJ737" s="73"/>
      <c r="BK737" s="36"/>
    </row>
    <row r="738" spans="1:63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78"/>
      <c r="BE738" s="78"/>
      <c r="BF738" s="78"/>
      <c r="BG738" s="78"/>
      <c r="BH738" s="78"/>
      <c r="BI738" s="36"/>
      <c r="BJ738" s="73"/>
      <c r="BK738" s="36"/>
    </row>
    <row r="739" spans="1:63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78"/>
      <c r="BE739" s="78"/>
      <c r="BF739" s="78"/>
      <c r="BG739" s="78"/>
      <c r="BH739" s="78"/>
      <c r="BI739" s="36"/>
      <c r="BJ739" s="73"/>
      <c r="BK739" s="36"/>
    </row>
    <row r="740" spans="1:63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78"/>
      <c r="BE740" s="78"/>
      <c r="BF740" s="78"/>
      <c r="BG740" s="78"/>
      <c r="BH740" s="78"/>
      <c r="BI740" s="36"/>
      <c r="BJ740" s="73"/>
      <c r="BK740" s="36"/>
    </row>
    <row r="741" spans="1:63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78"/>
      <c r="BE741" s="78"/>
      <c r="BF741" s="78"/>
      <c r="BG741" s="78"/>
      <c r="BH741" s="78"/>
      <c r="BI741" s="36"/>
      <c r="BJ741" s="73"/>
      <c r="BK741" s="36"/>
    </row>
    <row r="742" spans="1:63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78"/>
      <c r="BE742" s="78"/>
      <c r="BF742" s="78"/>
      <c r="BG742" s="78"/>
      <c r="BH742" s="78"/>
      <c r="BI742" s="36"/>
      <c r="BJ742" s="73"/>
      <c r="BK742" s="36"/>
    </row>
    <row r="743" spans="1:63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78"/>
      <c r="BE743" s="78"/>
      <c r="BF743" s="78"/>
      <c r="BG743" s="78"/>
      <c r="BH743" s="78"/>
      <c r="BI743" s="36"/>
      <c r="BJ743" s="73"/>
      <c r="BK743" s="36"/>
    </row>
    <row r="744" spans="1:63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78"/>
      <c r="BE744" s="78"/>
      <c r="BF744" s="78"/>
      <c r="BG744" s="78"/>
      <c r="BH744" s="78"/>
      <c r="BI744" s="36"/>
      <c r="BJ744" s="73"/>
      <c r="BK744" s="36"/>
    </row>
    <row r="745" spans="1:63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78"/>
      <c r="BE745" s="78"/>
      <c r="BF745" s="78"/>
      <c r="BG745" s="78"/>
      <c r="BH745" s="78"/>
      <c r="BI745" s="36"/>
      <c r="BJ745" s="73"/>
      <c r="BK745" s="36"/>
    </row>
    <row r="746" spans="1:63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78"/>
      <c r="BE746" s="78"/>
      <c r="BF746" s="78"/>
      <c r="BG746" s="78"/>
      <c r="BH746" s="78"/>
      <c r="BI746" s="36"/>
      <c r="BJ746" s="73"/>
      <c r="BK746" s="36"/>
    </row>
    <row r="747" spans="1:63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78"/>
      <c r="BE747" s="78"/>
      <c r="BF747" s="78"/>
      <c r="BG747" s="78"/>
      <c r="BH747" s="78"/>
      <c r="BI747" s="36"/>
      <c r="BJ747" s="73"/>
      <c r="BK747" s="36"/>
    </row>
    <row r="748" spans="1:63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78"/>
      <c r="BE748" s="78"/>
      <c r="BF748" s="78"/>
      <c r="BG748" s="78"/>
      <c r="BH748" s="78"/>
      <c r="BI748" s="36"/>
      <c r="BJ748" s="73"/>
      <c r="BK748" s="36"/>
    </row>
    <row r="749" spans="1:63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78"/>
      <c r="BE749" s="78"/>
      <c r="BF749" s="78"/>
      <c r="BG749" s="78"/>
      <c r="BH749" s="78"/>
      <c r="BI749" s="36"/>
      <c r="BJ749" s="73"/>
      <c r="BK749" s="36"/>
    </row>
    <row r="750" spans="1:63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78"/>
      <c r="BE750" s="78"/>
      <c r="BF750" s="78"/>
      <c r="BG750" s="78"/>
      <c r="BH750" s="78"/>
      <c r="BI750" s="36"/>
      <c r="BJ750" s="73"/>
      <c r="BK750" s="36"/>
    </row>
    <row r="751" spans="1:63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78"/>
      <c r="BE751" s="78"/>
      <c r="BF751" s="78"/>
      <c r="BG751" s="78"/>
      <c r="BH751" s="78"/>
      <c r="BI751" s="36"/>
      <c r="BJ751" s="73"/>
      <c r="BK751" s="36"/>
    </row>
    <row r="752" spans="1:63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78"/>
      <c r="BE752" s="78"/>
      <c r="BF752" s="78"/>
      <c r="BG752" s="78"/>
      <c r="BH752" s="78"/>
      <c r="BI752" s="36"/>
      <c r="BJ752" s="73"/>
      <c r="BK752" s="36"/>
    </row>
    <row r="753" spans="1:63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78"/>
      <c r="BE753" s="78"/>
      <c r="BF753" s="78"/>
      <c r="BG753" s="78"/>
      <c r="BH753" s="78"/>
      <c r="BI753" s="36"/>
      <c r="BJ753" s="73"/>
      <c r="BK753" s="36"/>
    </row>
    <row r="754" spans="1:63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78"/>
      <c r="BE754" s="78"/>
      <c r="BF754" s="78"/>
      <c r="BG754" s="78"/>
      <c r="BH754" s="78"/>
      <c r="BI754" s="36"/>
      <c r="BJ754" s="73"/>
      <c r="BK754" s="36"/>
    </row>
    <row r="755" spans="1:63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78"/>
      <c r="BE755" s="78"/>
      <c r="BF755" s="78"/>
      <c r="BG755" s="78"/>
      <c r="BH755" s="78"/>
      <c r="BI755" s="36"/>
      <c r="BJ755" s="73"/>
      <c r="BK755" s="36"/>
    </row>
    <row r="756" spans="1:63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78"/>
      <c r="BE756" s="78"/>
      <c r="BF756" s="78"/>
      <c r="BG756" s="78"/>
      <c r="BH756" s="78"/>
      <c r="BI756" s="36"/>
      <c r="BJ756" s="73"/>
      <c r="BK756" s="36"/>
    </row>
    <row r="757" spans="1:63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78"/>
      <c r="BE757" s="78"/>
      <c r="BF757" s="78"/>
      <c r="BG757" s="78"/>
      <c r="BH757" s="78"/>
      <c r="BI757" s="36"/>
      <c r="BJ757" s="73"/>
      <c r="BK757" s="36"/>
    </row>
    <row r="758" spans="1:63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78"/>
      <c r="BE758" s="78"/>
      <c r="BF758" s="78"/>
      <c r="BG758" s="78"/>
      <c r="BH758" s="78"/>
      <c r="BI758" s="36"/>
      <c r="BJ758" s="73"/>
      <c r="BK758" s="36"/>
    </row>
    <row r="759" spans="1:63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78"/>
      <c r="BE759" s="78"/>
      <c r="BF759" s="78"/>
      <c r="BG759" s="78"/>
      <c r="BH759" s="78"/>
      <c r="BI759" s="36"/>
      <c r="BJ759" s="73"/>
      <c r="BK759" s="36"/>
    </row>
    <row r="760" spans="1:63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78"/>
      <c r="BE760" s="78"/>
      <c r="BF760" s="78"/>
      <c r="BG760" s="78"/>
      <c r="BH760" s="78"/>
      <c r="BI760" s="36"/>
      <c r="BJ760" s="73"/>
      <c r="BK760" s="36"/>
    </row>
    <row r="761" spans="1:63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78"/>
      <c r="BE761" s="78"/>
      <c r="BF761" s="78"/>
      <c r="BG761" s="78"/>
      <c r="BH761" s="78"/>
      <c r="BI761" s="36"/>
      <c r="BJ761" s="73"/>
      <c r="BK761" s="36"/>
    </row>
    <row r="762" spans="1:63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78"/>
      <c r="BE762" s="78"/>
      <c r="BF762" s="78"/>
      <c r="BG762" s="78"/>
      <c r="BH762" s="78"/>
      <c r="BI762" s="36"/>
      <c r="BJ762" s="73"/>
      <c r="BK762" s="36"/>
    </row>
    <row r="763" spans="1:63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78"/>
      <c r="BE763" s="78"/>
      <c r="BF763" s="78"/>
      <c r="BG763" s="78"/>
      <c r="BH763" s="78"/>
      <c r="BI763" s="36"/>
      <c r="BJ763" s="73"/>
      <c r="BK763" s="36"/>
    </row>
    <row r="764" spans="1:63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78"/>
      <c r="BE764" s="78"/>
      <c r="BF764" s="78"/>
      <c r="BG764" s="78"/>
      <c r="BH764" s="78"/>
      <c r="BI764" s="36"/>
      <c r="BJ764" s="73"/>
      <c r="BK764" s="36"/>
    </row>
    <row r="765" spans="1:63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78"/>
      <c r="BE765" s="78"/>
      <c r="BF765" s="78"/>
      <c r="BG765" s="78"/>
      <c r="BH765" s="78"/>
      <c r="BI765" s="36"/>
      <c r="BJ765" s="73"/>
      <c r="BK765" s="36"/>
    </row>
    <row r="766" spans="1:63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78"/>
      <c r="BE766" s="78"/>
      <c r="BF766" s="78"/>
      <c r="BG766" s="78"/>
      <c r="BH766" s="78"/>
      <c r="BI766" s="36"/>
      <c r="BJ766" s="73"/>
      <c r="BK766" s="36"/>
    </row>
    <row r="767" spans="1:63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78"/>
      <c r="BE767" s="78"/>
      <c r="BF767" s="78"/>
      <c r="BG767" s="78"/>
      <c r="BH767" s="78"/>
      <c r="BI767" s="36"/>
      <c r="BJ767" s="73"/>
      <c r="BK767" s="36"/>
    </row>
    <row r="768" spans="1:63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78"/>
      <c r="BE768" s="78"/>
      <c r="BF768" s="78"/>
      <c r="BG768" s="78"/>
      <c r="BH768" s="78"/>
      <c r="BI768" s="36"/>
      <c r="BJ768" s="73"/>
      <c r="BK768" s="36"/>
    </row>
    <row r="769" spans="1:63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78"/>
      <c r="BE769" s="78"/>
      <c r="BF769" s="78"/>
      <c r="BG769" s="78"/>
      <c r="BH769" s="78"/>
      <c r="BI769" s="36"/>
      <c r="BJ769" s="73"/>
      <c r="BK769" s="36"/>
    </row>
    <row r="770" spans="1:63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78"/>
      <c r="BE770" s="78"/>
      <c r="BF770" s="78"/>
      <c r="BG770" s="78"/>
      <c r="BH770" s="78"/>
      <c r="BI770" s="36"/>
      <c r="BJ770" s="73"/>
      <c r="BK770" s="36"/>
    </row>
    <row r="771" spans="1:63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78"/>
      <c r="BE771" s="78"/>
      <c r="BF771" s="78"/>
      <c r="BG771" s="78"/>
      <c r="BH771" s="78"/>
      <c r="BI771" s="36"/>
      <c r="BJ771" s="73"/>
      <c r="BK771" s="36"/>
    </row>
    <row r="772" spans="1:63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78"/>
      <c r="BE772" s="78"/>
      <c r="BF772" s="78"/>
      <c r="BG772" s="78"/>
      <c r="BH772" s="78"/>
      <c r="BI772" s="36"/>
      <c r="BJ772" s="73"/>
      <c r="BK772" s="36"/>
    </row>
    <row r="773" spans="1:63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78"/>
      <c r="BE773" s="78"/>
      <c r="BF773" s="78"/>
      <c r="BG773" s="78"/>
      <c r="BH773" s="78"/>
      <c r="BI773" s="36"/>
      <c r="BJ773" s="73"/>
      <c r="BK773" s="36"/>
    </row>
    <row r="774" spans="1:63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78"/>
      <c r="BE774" s="78"/>
      <c r="BF774" s="78"/>
      <c r="BG774" s="78"/>
      <c r="BH774" s="78"/>
      <c r="BI774" s="36"/>
      <c r="BJ774" s="73"/>
      <c r="BK774" s="36"/>
    </row>
    <row r="775" spans="1:63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78"/>
      <c r="BE775" s="78"/>
      <c r="BF775" s="78"/>
      <c r="BG775" s="78"/>
      <c r="BH775" s="78"/>
      <c r="BI775" s="36"/>
      <c r="BJ775" s="73"/>
      <c r="BK775" s="36"/>
    </row>
    <row r="776" spans="1:63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78"/>
      <c r="BE776" s="78"/>
      <c r="BF776" s="78"/>
      <c r="BG776" s="78"/>
      <c r="BH776" s="78"/>
      <c r="BI776" s="36"/>
      <c r="BJ776" s="73"/>
      <c r="BK776" s="36"/>
    </row>
    <row r="777" spans="1:63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78"/>
      <c r="BE777" s="78"/>
      <c r="BF777" s="78"/>
      <c r="BG777" s="78"/>
      <c r="BH777" s="78"/>
      <c r="BI777" s="36"/>
      <c r="BJ777" s="73"/>
      <c r="BK777" s="36"/>
    </row>
    <row r="778" spans="1:63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78"/>
      <c r="BE778" s="78"/>
      <c r="BF778" s="78"/>
      <c r="BG778" s="78"/>
      <c r="BH778" s="78"/>
      <c r="BI778" s="36"/>
      <c r="BJ778" s="73"/>
      <c r="BK778" s="36"/>
    </row>
    <row r="779" spans="1:63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78"/>
      <c r="BE779" s="78"/>
      <c r="BF779" s="78"/>
      <c r="BG779" s="78"/>
      <c r="BH779" s="78"/>
      <c r="BI779" s="36"/>
      <c r="BJ779" s="73"/>
      <c r="BK779" s="36"/>
    </row>
    <row r="780" spans="1:63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78"/>
      <c r="BE780" s="78"/>
      <c r="BF780" s="78"/>
      <c r="BG780" s="78"/>
      <c r="BH780" s="78"/>
      <c r="BI780" s="36"/>
      <c r="BJ780" s="73"/>
      <c r="BK780" s="36"/>
    </row>
    <row r="781" spans="1:63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78"/>
      <c r="BE781" s="78"/>
      <c r="BF781" s="78"/>
      <c r="BG781" s="78"/>
      <c r="BH781" s="78"/>
      <c r="BI781" s="36"/>
      <c r="BJ781" s="73"/>
      <c r="BK781" s="36"/>
    </row>
    <row r="782" spans="1:63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78"/>
      <c r="BE782" s="78"/>
      <c r="BF782" s="78"/>
      <c r="BG782" s="78"/>
      <c r="BH782" s="78"/>
      <c r="BI782" s="36"/>
      <c r="BJ782" s="73"/>
      <c r="BK782" s="36"/>
    </row>
    <row r="783" spans="1:63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78"/>
      <c r="BE783" s="78"/>
      <c r="BF783" s="78"/>
      <c r="BG783" s="78"/>
      <c r="BH783" s="78"/>
      <c r="BI783" s="36"/>
      <c r="BJ783" s="73"/>
      <c r="BK783" s="36"/>
    </row>
    <row r="784" spans="1:63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78"/>
      <c r="BE784" s="78"/>
      <c r="BF784" s="78"/>
      <c r="BG784" s="78"/>
      <c r="BH784" s="78"/>
      <c r="BI784" s="36"/>
      <c r="BJ784" s="73"/>
      <c r="BK784" s="36"/>
    </row>
    <row r="785" spans="1:63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78"/>
      <c r="BE785" s="78"/>
      <c r="BF785" s="78"/>
      <c r="BG785" s="78"/>
      <c r="BH785" s="78"/>
      <c r="BI785" s="36"/>
      <c r="BJ785" s="73"/>
      <c r="BK785" s="36"/>
    </row>
    <row r="786" spans="1:63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78"/>
      <c r="BE786" s="78"/>
      <c r="BF786" s="78"/>
      <c r="BG786" s="78"/>
      <c r="BH786" s="78"/>
      <c r="BI786" s="36"/>
      <c r="BJ786" s="73"/>
      <c r="BK786" s="36"/>
    </row>
    <row r="787" spans="1:63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78"/>
      <c r="BE787" s="78"/>
      <c r="BF787" s="78"/>
      <c r="BG787" s="78"/>
      <c r="BH787" s="78"/>
      <c r="BI787" s="36"/>
      <c r="BJ787" s="73"/>
      <c r="BK787" s="36"/>
    </row>
    <row r="788" spans="1:63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78"/>
      <c r="BE788" s="78"/>
      <c r="BF788" s="78"/>
      <c r="BG788" s="78"/>
      <c r="BH788" s="78"/>
      <c r="BI788" s="36"/>
      <c r="BJ788" s="73"/>
      <c r="BK788" s="36"/>
    </row>
    <row r="789" spans="1:63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78"/>
      <c r="BE789" s="78"/>
      <c r="BF789" s="78"/>
      <c r="BG789" s="78"/>
      <c r="BH789" s="78"/>
      <c r="BI789" s="36"/>
      <c r="BJ789" s="73"/>
      <c r="BK789" s="36"/>
    </row>
    <row r="790" spans="1:63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78"/>
      <c r="BE790" s="78"/>
      <c r="BF790" s="78"/>
      <c r="BG790" s="78"/>
      <c r="BH790" s="78"/>
      <c r="BI790" s="36"/>
      <c r="BJ790" s="73"/>
      <c r="BK790" s="36"/>
    </row>
    <row r="791" spans="1:63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78"/>
      <c r="BE791" s="78"/>
      <c r="BF791" s="78"/>
      <c r="BG791" s="78"/>
      <c r="BH791" s="78"/>
      <c r="BI791" s="36"/>
      <c r="BJ791" s="73"/>
      <c r="BK791" s="36"/>
    </row>
    <row r="792" spans="1:63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78"/>
      <c r="BE792" s="78"/>
      <c r="BF792" s="78"/>
      <c r="BG792" s="78"/>
      <c r="BH792" s="78"/>
      <c r="BI792" s="36"/>
      <c r="BJ792" s="73"/>
      <c r="BK792" s="36"/>
    </row>
    <row r="793" spans="1:63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78"/>
      <c r="BE793" s="78"/>
      <c r="BF793" s="78"/>
      <c r="BG793" s="78"/>
      <c r="BH793" s="78"/>
      <c r="BI793" s="36"/>
      <c r="BJ793" s="73"/>
      <c r="BK793" s="36"/>
    </row>
    <row r="794" spans="1:63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78"/>
      <c r="BE794" s="78"/>
      <c r="BF794" s="78"/>
      <c r="BG794" s="78"/>
      <c r="BH794" s="78"/>
      <c r="BI794" s="36"/>
      <c r="BJ794" s="73"/>
      <c r="BK794" s="36"/>
    </row>
    <row r="795" spans="1:63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78"/>
      <c r="BE795" s="78"/>
      <c r="BF795" s="78"/>
      <c r="BG795" s="78"/>
      <c r="BH795" s="78"/>
      <c r="BI795" s="36"/>
      <c r="BJ795" s="73"/>
      <c r="BK795" s="36"/>
    </row>
    <row r="796" spans="1:63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78"/>
      <c r="BE796" s="78"/>
      <c r="BF796" s="78"/>
      <c r="BG796" s="78"/>
      <c r="BH796" s="78"/>
      <c r="BI796" s="36"/>
      <c r="BJ796" s="73"/>
      <c r="BK796" s="36"/>
    </row>
    <row r="797" spans="1:63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78"/>
      <c r="BE797" s="78"/>
      <c r="BF797" s="78"/>
      <c r="BG797" s="78"/>
      <c r="BH797" s="78"/>
      <c r="BI797" s="36"/>
      <c r="BJ797" s="73"/>
      <c r="BK797" s="36"/>
    </row>
    <row r="798" spans="1:63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78"/>
      <c r="BE798" s="78"/>
      <c r="BF798" s="78"/>
      <c r="BG798" s="78"/>
      <c r="BH798" s="78"/>
      <c r="BI798" s="36"/>
      <c r="BJ798" s="73"/>
      <c r="BK798" s="36"/>
    </row>
    <row r="799" spans="1:63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78"/>
      <c r="BE799" s="78"/>
      <c r="BF799" s="78"/>
      <c r="BG799" s="78"/>
      <c r="BH799" s="78"/>
      <c r="BI799" s="36"/>
      <c r="BJ799" s="73"/>
      <c r="BK799" s="36"/>
    </row>
    <row r="800" spans="1:63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78"/>
      <c r="BE800" s="78"/>
      <c r="BF800" s="78"/>
      <c r="BG800" s="78"/>
      <c r="BH800" s="78"/>
      <c r="BI800" s="36"/>
      <c r="BJ800" s="73"/>
      <c r="BK800" s="36"/>
    </row>
    <row r="801" spans="1:63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78"/>
      <c r="BE801" s="78"/>
      <c r="BF801" s="78"/>
      <c r="BG801" s="78"/>
      <c r="BH801" s="78"/>
      <c r="BI801" s="36"/>
      <c r="BJ801" s="73"/>
      <c r="BK801" s="36"/>
    </row>
    <row r="802" spans="1:63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78"/>
      <c r="BE802" s="78"/>
      <c r="BF802" s="78"/>
      <c r="BG802" s="78"/>
      <c r="BH802" s="78"/>
      <c r="BI802" s="36"/>
      <c r="BJ802" s="73"/>
      <c r="BK802" s="36"/>
    </row>
    <row r="803" spans="1:63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78"/>
      <c r="BE803" s="78"/>
      <c r="BF803" s="78"/>
      <c r="BG803" s="78"/>
      <c r="BH803" s="78"/>
      <c r="BI803" s="36"/>
      <c r="BJ803" s="73"/>
      <c r="BK803" s="36"/>
    </row>
    <row r="804" spans="1:63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78"/>
      <c r="BE804" s="78"/>
      <c r="BF804" s="78"/>
      <c r="BG804" s="78"/>
      <c r="BH804" s="78"/>
      <c r="BI804" s="36"/>
      <c r="BJ804" s="73"/>
      <c r="BK804" s="36"/>
    </row>
    <row r="805" spans="1:63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78"/>
      <c r="BE805" s="78"/>
      <c r="BF805" s="78"/>
      <c r="BG805" s="78"/>
      <c r="BH805" s="78"/>
      <c r="BI805" s="36"/>
      <c r="BJ805" s="73"/>
      <c r="BK805" s="36"/>
    </row>
    <row r="806" spans="1:63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78"/>
      <c r="BE806" s="78"/>
      <c r="BF806" s="78"/>
      <c r="BG806" s="78"/>
      <c r="BH806" s="78"/>
      <c r="BI806" s="36"/>
      <c r="BJ806" s="73"/>
      <c r="BK806" s="36"/>
    </row>
    <row r="807" spans="1:63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78"/>
      <c r="BE807" s="78"/>
      <c r="BF807" s="78"/>
      <c r="BG807" s="78"/>
      <c r="BH807" s="78"/>
      <c r="BI807" s="36"/>
      <c r="BJ807" s="73"/>
      <c r="BK807" s="36"/>
    </row>
    <row r="808" spans="1:63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78"/>
      <c r="BE808" s="78"/>
      <c r="BF808" s="78"/>
      <c r="BG808" s="78"/>
      <c r="BH808" s="78"/>
      <c r="BI808" s="36"/>
      <c r="BJ808" s="73"/>
      <c r="BK808" s="36"/>
    </row>
    <row r="809" spans="1:63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78"/>
      <c r="BE809" s="78"/>
      <c r="BF809" s="78"/>
      <c r="BG809" s="78"/>
      <c r="BH809" s="78"/>
      <c r="BI809" s="36"/>
      <c r="BJ809" s="73"/>
      <c r="BK809" s="36"/>
    </row>
    <row r="810" spans="1:63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78"/>
      <c r="BE810" s="78"/>
      <c r="BF810" s="78"/>
      <c r="BG810" s="78"/>
      <c r="BH810" s="78"/>
      <c r="BI810" s="36"/>
      <c r="BJ810" s="73"/>
      <c r="BK810" s="36"/>
    </row>
    <row r="811" spans="1:63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78"/>
      <c r="BE811" s="78"/>
      <c r="BF811" s="78"/>
      <c r="BG811" s="78"/>
      <c r="BH811" s="78"/>
      <c r="BI811" s="36"/>
      <c r="BJ811" s="73"/>
      <c r="BK811" s="36"/>
    </row>
    <row r="812" spans="1:63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78"/>
      <c r="BE812" s="78"/>
      <c r="BF812" s="78"/>
      <c r="BG812" s="78"/>
      <c r="BH812" s="78"/>
      <c r="BI812" s="36"/>
      <c r="BJ812" s="73"/>
      <c r="BK812" s="36"/>
    </row>
    <row r="813" spans="1:63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78"/>
      <c r="BE813" s="78"/>
      <c r="BF813" s="78"/>
      <c r="BG813" s="78"/>
      <c r="BH813" s="78"/>
      <c r="BI813" s="36"/>
      <c r="BJ813" s="73"/>
      <c r="BK813" s="36"/>
    </row>
    <row r="814" spans="1:63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78"/>
      <c r="BE814" s="78"/>
      <c r="BF814" s="78"/>
      <c r="BG814" s="78"/>
      <c r="BH814" s="78"/>
      <c r="BI814" s="36"/>
      <c r="BJ814" s="73"/>
      <c r="BK814" s="36"/>
    </row>
    <row r="815" spans="1:63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78"/>
      <c r="BE815" s="78"/>
      <c r="BF815" s="78"/>
      <c r="BG815" s="78"/>
      <c r="BH815" s="78"/>
      <c r="BI815" s="36"/>
      <c r="BJ815" s="73"/>
      <c r="BK815" s="36"/>
    </row>
    <row r="816" spans="1:63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78"/>
      <c r="BE816" s="78"/>
      <c r="BF816" s="78"/>
      <c r="BG816" s="78"/>
      <c r="BH816" s="78"/>
      <c r="BI816" s="36"/>
      <c r="BJ816" s="73"/>
      <c r="BK816" s="36"/>
    </row>
    <row r="817" spans="1:63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78"/>
      <c r="BE817" s="78"/>
      <c r="BF817" s="78"/>
      <c r="BG817" s="78"/>
      <c r="BH817" s="78"/>
      <c r="BI817" s="36"/>
      <c r="BJ817" s="73"/>
      <c r="BK817" s="36"/>
    </row>
    <row r="818" spans="1:63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78"/>
      <c r="BE818" s="78"/>
      <c r="BF818" s="78"/>
      <c r="BG818" s="78"/>
      <c r="BH818" s="78"/>
      <c r="BI818" s="36"/>
      <c r="BJ818" s="73"/>
      <c r="BK818" s="36"/>
    </row>
    <row r="819" spans="1:63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78"/>
      <c r="BE819" s="78"/>
      <c r="BF819" s="78"/>
      <c r="BG819" s="78"/>
      <c r="BH819" s="78"/>
      <c r="BI819" s="36"/>
      <c r="BJ819" s="73"/>
      <c r="BK819" s="36"/>
    </row>
    <row r="820" spans="1:63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78"/>
      <c r="BE820" s="78"/>
      <c r="BF820" s="78"/>
      <c r="BG820" s="78"/>
      <c r="BH820" s="78"/>
      <c r="BI820" s="36"/>
      <c r="BJ820" s="73"/>
      <c r="BK820" s="36"/>
    </row>
    <row r="821" spans="1:63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78"/>
      <c r="BE821" s="78"/>
      <c r="BF821" s="78"/>
      <c r="BG821" s="78"/>
      <c r="BH821" s="78"/>
      <c r="BI821" s="36"/>
      <c r="BJ821" s="73"/>
      <c r="BK821" s="36"/>
    </row>
    <row r="822" spans="1:63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78"/>
      <c r="BE822" s="78"/>
      <c r="BF822" s="78"/>
      <c r="BG822" s="78"/>
      <c r="BH822" s="78"/>
      <c r="BI822" s="36"/>
      <c r="BJ822" s="73"/>
      <c r="BK822" s="36"/>
    </row>
    <row r="823" spans="1:63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78"/>
      <c r="BE823" s="78"/>
      <c r="BF823" s="78"/>
      <c r="BG823" s="78"/>
      <c r="BH823" s="78"/>
      <c r="BI823" s="36"/>
      <c r="BJ823" s="73"/>
      <c r="BK823" s="36"/>
    </row>
    <row r="824" spans="1:63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78"/>
      <c r="BE824" s="78"/>
      <c r="BF824" s="78"/>
      <c r="BG824" s="78"/>
      <c r="BH824" s="78"/>
      <c r="BI824" s="36"/>
      <c r="BJ824" s="73"/>
      <c r="BK824" s="36"/>
    </row>
    <row r="825" spans="1:63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78"/>
      <c r="BE825" s="78"/>
      <c r="BF825" s="78"/>
      <c r="BG825" s="78"/>
      <c r="BH825" s="78"/>
      <c r="BI825" s="36"/>
      <c r="BJ825" s="73"/>
      <c r="BK825" s="36"/>
    </row>
    <row r="826" spans="1:63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78"/>
      <c r="BE826" s="78"/>
      <c r="BF826" s="78"/>
      <c r="BG826" s="78"/>
      <c r="BH826" s="78"/>
      <c r="BI826" s="36"/>
      <c r="BJ826" s="73"/>
      <c r="BK826" s="36"/>
    </row>
    <row r="827" spans="1:63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78"/>
      <c r="BE827" s="78"/>
      <c r="BF827" s="78"/>
      <c r="BG827" s="78"/>
      <c r="BH827" s="78"/>
      <c r="BI827" s="36"/>
      <c r="BJ827" s="73"/>
      <c r="BK827" s="36"/>
    </row>
    <row r="828" spans="1:63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78"/>
      <c r="BE828" s="78"/>
      <c r="BF828" s="78"/>
      <c r="BG828" s="78"/>
      <c r="BH828" s="78"/>
      <c r="BI828" s="36"/>
      <c r="BJ828" s="73"/>
      <c r="BK828" s="36"/>
    </row>
    <row r="829" spans="1:63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78"/>
      <c r="BE829" s="78"/>
      <c r="BF829" s="78"/>
      <c r="BG829" s="78"/>
      <c r="BH829" s="78"/>
      <c r="BI829" s="36"/>
      <c r="BJ829" s="73"/>
      <c r="BK829" s="36"/>
    </row>
    <row r="830" spans="1:63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78"/>
      <c r="BE830" s="78"/>
      <c r="BF830" s="78"/>
      <c r="BG830" s="78"/>
      <c r="BH830" s="78"/>
      <c r="BI830" s="36"/>
      <c r="BJ830" s="73"/>
      <c r="BK830" s="36"/>
    </row>
    <row r="831" spans="1:63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78"/>
      <c r="BE831" s="78"/>
      <c r="BF831" s="78"/>
      <c r="BG831" s="78"/>
      <c r="BH831" s="78"/>
      <c r="BI831" s="36"/>
      <c r="BJ831" s="73"/>
      <c r="BK831" s="36"/>
    </row>
    <row r="832" spans="1:63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78"/>
      <c r="BE832" s="78"/>
      <c r="BF832" s="78"/>
      <c r="BG832" s="78"/>
      <c r="BH832" s="78"/>
      <c r="BI832" s="36"/>
      <c r="BJ832" s="73"/>
      <c r="BK832" s="36"/>
    </row>
    <row r="833" spans="1:63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78"/>
      <c r="BE833" s="78"/>
      <c r="BF833" s="78"/>
      <c r="BG833" s="78"/>
      <c r="BH833" s="78"/>
      <c r="BI833" s="36"/>
      <c r="BJ833" s="73"/>
      <c r="BK833" s="36"/>
    </row>
    <row r="834" spans="1:63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78"/>
      <c r="BE834" s="78"/>
      <c r="BF834" s="78"/>
      <c r="BG834" s="78"/>
      <c r="BH834" s="78"/>
      <c r="BI834" s="36"/>
      <c r="BJ834" s="73"/>
      <c r="BK834" s="36"/>
    </row>
    <row r="835" spans="1:63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78"/>
      <c r="BE835" s="78"/>
      <c r="BF835" s="78"/>
      <c r="BG835" s="78"/>
      <c r="BH835" s="78"/>
      <c r="BI835" s="36"/>
      <c r="BJ835" s="73"/>
      <c r="BK835" s="36"/>
    </row>
    <row r="836" spans="1:63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78"/>
      <c r="BE836" s="78"/>
      <c r="BF836" s="78"/>
      <c r="BG836" s="78"/>
      <c r="BH836" s="78"/>
      <c r="BI836" s="36"/>
      <c r="BJ836" s="73"/>
      <c r="BK836" s="36"/>
    </row>
    <row r="837" spans="1:63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78"/>
      <c r="BE837" s="78"/>
      <c r="BF837" s="78"/>
      <c r="BG837" s="78"/>
      <c r="BH837" s="78"/>
      <c r="BI837" s="36"/>
      <c r="BJ837" s="73"/>
      <c r="BK837" s="36"/>
    </row>
    <row r="838" spans="1:63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78"/>
      <c r="BE838" s="78"/>
      <c r="BF838" s="78"/>
      <c r="BG838" s="78"/>
      <c r="BH838" s="78"/>
      <c r="BI838" s="36"/>
      <c r="BJ838" s="73"/>
      <c r="BK838" s="36"/>
    </row>
    <row r="839" spans="1:63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78"/>
      <c r="BE839" s="78"/>
      <c r="BF839" s="78"/>
      <c r="BG839" s="78"/>
      <c r="BH839" s="78"/>
      <c r="BI839" s="36"/>
      <c r="BJ839" s="73"/>
      <c r="BK839" s="36"/>
    </row>
    <row r="840" spans="1:63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78"/>
      <c r="BE840" s="78"/>
      <c r="BF840" s="78"/>
      <c r="BG840" s="78"/>
      <c r="BH840" s="78"/>
      <c r="BI840" s="36"/>
      <c r="BJ840" s="73"/>
      <c r="BK840" s="36"/>
    </row>
    <row r="841" spans="1:63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78"/>
      <c r="BE841" s="78"/>
      <c r="BF841" s="78"/>
      <c r="BG841" s="78"/>
      <c r="BH841" s="78"/>
      <c r="BI841" s="36"/>
      <c r="BJ841" s="73"/>
      <c r="BK841" s="36"/>
    </row>
    <row r="842" spans="1:63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78"/>
      <c r="BE842" s="78"/>
      <c r="BF842" s="78"/>
      <c r="BG842" s="78"/>
      <c r="BH842" s="78"/>
      <c r="BI842" s="36"/>
      <c r="BJ842" s="73"/>
      <c r="BK842" s="36"/>
    </row>
    <row r="843" spans="1:63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78"/>
      <c r="BE843" s="78"/>
      <c r="BF843" s="78"/>
      <c r="BG843" s="78"/>
      <c r="BH843" s="78"/>
      <c r="BI843" s="36"/>
      <c r="BJ843" s="73"/>
      <c r="BK843" s="36"/>
    </row>
    <row r="844" spans="1:63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78"/>
      <c r="BE844" s="78"/>
      <c r="BF844" s="78"/>
      <c r="BG844" s="78"/>
      <c r="BH844" s="78"/>
      <c r="BI844" s="36"/>
      <c r="BJ844" s="73"/>
      <c r="BK844" s="36"/>
    </row>
    <row r="845" spans="1:63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78"/>
      <c r="BE845" s="78"/>
      <c r="BF845" s="78"/>
      <c r="BG845" s="78"/>
      <c r="BH845" s="78"/>
      <c r="BI845" s="36"/>
      <c r="BJ845" s="73"/>
      <c r="BK845" s="36"/>
    </row>
    <row r="846" spans="1:63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78"/>
      <c r="BE846" s="78"/>
      <c r="BF846" s="78"/>
      <c r="BG846" s="78"/>
      <c r="BH846" s="78"/>
      <c r="BI846" s="36"/>
      <c r="BJ846" s="73"/>
      <c r="BK846" s="36"/>
    </row>
    <row r="847" spans="1:63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78"/>
      <c r="BE847" s="78"/>
      <c r="BF847" s="78"/>
      <c r="BG847" s="78"/>
      <c r="BH847" s="78"/>
      <c r="BI847" s="36"/>
      <c r="BJ847" s="73"/>
      <c r="BK847" s="36"/>
    </row>
    <row r="848" spans="1:63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78"/>
      <c r="BE848" s="78"/>
      <c r="BF848" s="78"/>
      <c r="BG848" s="78"/>
      <c r="BH848" s="78"/>
      <c r="BI848" s="36"/>
      <c r="BJ848" s="73"/>
      <c r="BK848" s="36"/>
    </row>
    <row r="849" spans="1:63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78"/>
      <c r="BE849" s="78"/>
      <c r="BF849" s="78"/>
      <c r="BG849" s="78"/>
      <c r="BH849" s="78"/>
      <c r="BI849" s="36"/>
      <c r="BJ849" s="73"/>
      <c r="BK849" s="36"/>
    </row>
    <row r="850" spans="1:63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78"/>
      <c r="BE850" s="78"/>
      <c r="BF850" s="78"/>
      <c r="BG850" s="78"/>
      <c r="BH850" s="78"/>
      <c r="BI850" s="36"/>
      <c r="BJ850" s="73"/>
      <c r="BK850" s="36"/>
    </row>
    <row r="851" spans="1:63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78"/>
      <c r="BE851" s="78"/>
      <c r="BF851" s="78"/>
      <c r="BG851" s="78"/>
      <c r="BH851" s="78"/>
      <c r="BI851" s="36"/>
      <c r="BJ851" s="73"/>
      <c r="BK851" s="36"/>
    </row>
    <row r="852" spans="1:63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78"/>
      <c r="BE852" s="78"/>
      <c r="BF852" s="78"/>
      <c r="BG852" s="78"/>
      <c r="BH852" s="78"/>
      <c r="BI852" s="36"/>
      <c r="BJ852" s="73"/>
      <c r="BK852" s="36"/>
    </row>
    <row r="853" spans="1:63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78"/>
      <c r="BE853" s="78"/>
      <c r="BF853" s="78"/>
      <c r="BG853" s="78"/>
      <c r="BH853" s="78"/>
      <c r="BI853" s="36"/>
      <c r="BJ853" s="73"/>
      <c r="BK853" s="36"/>
    </row>
    <row r="854" spans="1:63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78"/>
      <c r="BE854" s="78"/>
      <c r="BF854" s="78"/>
      <c r="BG854" s="78"/>
      <c r="BH854" s="78"/>
      <c r="BI854" s="36"/>
      <c r="BJ854" s="73"/>
      <c r="BK854" s="36"/>
    </row>
    <row r="855" spans="1:63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78"/>
      <c r="BE855" s="78"/>
      <c r="BF855" s="78"/>
      <c r="BG855" s="78"/>
      <c r="BH855" s="78"/>
      <c r="BI855" s="36"/>
      <c r="BJ855" s="73"/>
      <c r="BK855" s="36"/>
    </row>
    <row r="856" spans="1:63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78"/>
      <c r="BE856" s="78"/>
      <c r="BF856" s="78"/>
      <c r="BG856" s="78"/>
      <c r="BH856" s="78"/>
      <c r="BI856" s="36"/>
      <c r="BJ856" s="73"/>
      <c r="BK856" s="36"/>
    </row>
    <row r="857" spans="1:63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78"/>
      <c r="BE857" s="78"/>
      <c r="BF857" s="78"/>
      <c r="BG857" s="78"/>
      <c r="BH857" s="78"/>
      <c r="BI857" s="36"/>
      <c r="BJ857" s="73"/>
      <c r="BK857" s="36"/>
    </row>
    <row r="858" spans="1:63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78"/>
      <c r="BE858" s="78"/>
      <c r="BF858" s="78"/>
      <c r="BG858" s="78"/>
      <c r="BH858" s="78"/>
      <c r="BI858" s="36"/>
      <c r="BJ858" s="73"/>
      <c r="BK858" s="36"/>
    </row>
    <row r="859" spans="1:63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78"/>
      <c r="BE859" s="78"/>
      <c r="BF859" s="78"/>
      <c r="BG859" s="78"/>
      <c r="BH859" s="78"/>
      <c r="BI859" s="36"/>
      <c r="BJ859" s="73"/>
      <c r="BK859" s="36"/>
    </row>
    <row r="860" spans="1:63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78"/>
      <c r="BE860" s="78"/>
      <c r="BF860" s="78"/>
      <c r="BG860" s="78"/>
      <c r="BH860" s="78"/>
      <c r="BI860" s="36"/>
      <c r="BJ860" s="73"/>
      <c r="BK860" s="36"/>
    </row>
    <row r="861" spans="1:63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78"/>
      <c r="BE861" s="78"/>
      <c r="BF861" s="78"/>
      <c r="BG861" s="78"/>
      <c r="BH861" s="78"/>
      <c r="BI861" s="36"/>
      <c r="BJ861" s="73"/>
      <c r="BK861" s="36"/>
    </row>
    <row r="862" spans="1:63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78"/>
      <c r="BE862" s="78"/>
      <c r="BF862" s="78"/>
      <c r="BG862" s="78"/>
      <c r="BH862" s="78"/>
      <c r="BI862" s="36"/>
      <c r="BJ862" s="73"/>
      <c r="BK862" s="36"/>
    </row>
    <row r="863" spans="1:63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78"/>
      <c r="BE863" s="78"/>
      <c r="BF863" s="78"/>
      <c r="BG863" s="78"/>
      <c r="BH863" s="78"/>
      <c r="BI863" s="36"/>
      <c r="BJ863" s="73"/>
      <c r="BK863" s="36"/>
    </row>
    <row r="864" spans="1:63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78"/>
      <c r="BE864" s="78"/>
      <c r="BF864" s="78"/>
      <c r="BG864" s="78"/>
      <c r="BH864" s="78"/>
      <c r="BI864" s="36"/>
      <c r="BJ864" s="73"/>
      <c r="BK864" s="36"/>
    </row>
    <row r="865" spans="1:63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78"/>
      <c r="BE865" s="78"/>
      <c r="BF865" s="78"/>
      <c r="BG865" s="78"/>
      <c r="BH865" s="78"/>
      <c r="BI865" s="36"/>
      <c r="BJ865" s="73"/>
      <c r="BK865" s="36"/>
    </row>
    <row r="866" spans="1:63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78"/>
      <c r="BE866" s="78"/>
      <c r="BF866" s="78"/>
      <c r="BG866" s="78"/>
      <c r="BH866" s="78"/>
      <c r="BI866" s="36"/>
      <c r="BJ866" s="73"/>
      <c r="BK866" s="36"/>
    </row>
    <row r="867" spans="1:63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78"/>
      <c r="BE867" s="78"/>
      <c r="BF867" s="78"/>
      <c r="BG867" s="78"/>
      <c r="BH867" s="78"/>
      <c r="BI867" s="36"/>
      <c r="BJ867" s="73"/>
      <c r="BK867" s="36"/>
    </row>
    <row r="868" spans="1:63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78"/>
      <c r="BE868" s="78"/>
      <c r="BF868" s="78"/>
      <c r="BG868" s="78"/>
      <c r="BH868" s="78"/>
      <c r="BI868" s="36"/>
      <c r="BJ868" s="73"/>
      <c r="BK868" s="36"/>
    </row>
    <row r="869" spans="1:63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78"/>
      <c r="BE869" s="78"/>
      <c r="BF869" s="78"/>
      <c r="BG869" s="78"/>
      <c r="BH869" s="78"/>
      <c r="BI869" s="36"/>
      <c r="BJ869" s="73"/>
      <c r="BK869" s="36"/>
    </row>
    <row r="870" spans="1:63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78"/>
      <c r="BE870" s="78"/>
      <c r="BF870" s="78"/>
      <c r="BG870" s="78"/>
      <c r="BH870" s="78"/>
      <c r="BI870" s="36"/>
      <c r="BJ870" s="73"/>
      <c r="BK870" s="36"/>
    </row>
    <row r="871" spans="1:63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78"/>
      <c r="BE871" s="78"/>
      <c r="BF871" s="78"/>
      <c r="BG871" s="78"/>
      <c r="BH871" s="78"/>
      <c r="BI871" s="36"/>
      <c r="BJ871" s="73"/>
      <c r="BK871" s="36"/>
    </row>
    <row r="872" spans="1:63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78"/>
      <c r="BE872" s="78"/>
      <c r="BF872" s="78"/>
      <c r="BG872" s="78"/>
      <c r="BH872" s="78"/>
      <c r="BI872" s="36"/>
      <c r="BJ872" s="73"/>
      <c r="BK872" s="36"/>
    </row>
    <row r="873" spans="1:63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78"/>
      <c r="BE873" s="78"/>
      <c r="BF873" s="78"/>
      <c r="BG873" s="78"/>
      <c r="BH873" s="78"/>
      <c r="BI873" s="36"/>
      <c r="BJ873" s="73"/>
      <c r="BK873" s="36"/>
    </row>
    <row r="874" spans="1:63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78"/>
      <c r="BE874" s="78"/>
      <c r="BF874" s="78"/>
      <c r="BG874" s="78"/>
      <c r="BH874" s="78"/>
      <c r="BI874" s="36"/>
      <c r="BJ874" s="73"/>
      <c r="BK874" s="36"/>
    </row>
    <row r="875" spans="1:63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78"/>
      <c r="BE875" s="78"/>
      <c r="BF875" s="78"/>
      <c r="BG875" s="78"/>
      <c r="BH875" s="78"/>
      <c r="BI875" s="36"/>
      <c r="BJ875" s="73"/>
      <c r="BK875" s="36"/>
    </row>
    <row r="876" spans="1:63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78"/>
      <c r="BE876" s="78"/>
      <c r="BF876" s="78"/>
      <c r="BG876" s="78"/>
      <c r="BH876" s="78"/>
      <c r="BI876" s="36"/>
      <c r="BJ876" s="73"/>
      <c r="BK876" s="36"/>
    </row>
    <row r="877" spans="1:63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78"/>
      <c r="BE877" s="78"/>
      <c r="BF877" s="78"/>
      <c r="BG877" s="78"/>
      <c r="BH877" s="78"/>
      <c r="BI877" s="36"/>
      <c r="BJ877" s="73"/>
      <c r="BK877" s="36"/>
    </row>
    <row r="878" spans="1:63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78"/>
      <c r="BE878" s="78"/>
      <c r="BF878" s="78"/>
      <c r="BG878" s="78"/>
      <c r="BH878" s="78"/>
      <c r="BI878" s="36"/>
      <c r="BJ878" s="73"/>
      <c r="BK878" s="36"/>
    </row>
    <row r="879" spans="1:63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78"/>
      <c r="BE879" s="78"/>
      <c r="BF879" s="78"/>
      <c r="BG879" s="78"/>
      <c r="BH879" s="78"/>
      <c r="BI879" s="36"/>
      <c r="BJ879" s="73"/>
      <c r="BK879" s="36"/>
    </row>
    <row r="880" spans="1:63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78"/>
      <c r="BE880" s="78"/>
      <c r="BF880" s="78"/>
      <c r="BG880" s="78"/>
      <c r="BH880" s="78"/>
      <c r="BI880" s="36"/>
      <c r="BJ880" s="73"/>
      <c r="BK880" s="36"/>
    </row>
    <row r="881" spans="1:63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78"/>
      <c r="BE881" s="78"/>
      <c r="BF881" s="78"/>
      <c r="BG881" s="78"/>
      <c r="BH881" s="78"/>
      <c r="BI881" s="36"/>
      <c r="BJ881" s="73"/>
      <c r="BK881" s="36"/>
    </row>
    <row r="882" spans="1:63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78"/>
      <c r="BE882" s="78"/>
      <c r="BF882" s="78"/>
      <c r="BG882" s="78"/>
      <c r="BH882" s="78"/>
      <c r="BI882" s="36"/>
      <c r="BJ882" s="73"/>
      <c r="BK882" s="36"/>
    </row>
    <row r="883" spans="1:63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78"/>
      <c r="BE883" s="78"/>
      <c r="BF883" s="78"/>
      <c r="BG883" s="78"/>
      <c r="BH883" s="78"/>
      <c r="BI883" s="36"/>
      <c r="BJ883" s="73"/>
      <c r="BK883" s="36"/>
    </row>
    <row r="884" spans="1:63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78"/>
      <c r="BE884" s="78"/>
      <c r="BF884" s="78"/>
      <c r="BG884" s="78"/>
      <c r="BH884" s="78"/>
      <c r="BI884" s="36"/>
      <c r="BJ884" s="73"/>
      <c r="BK884" s="36"/>
    </row>
    <row r="885" spans="1:63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78"/>
      <c r="BE885" s="78"/>
      <c r="BF885" s="78"/>
      <c r="BG885" s="78"/>
      <c r="BH885" s="78"/>
      <c r="BI885" s="36"/>
      <c r="BJ885" s="73"/>
      <c r="BK885" s="36"/>
    </row>
    <row r="886" spans="1:63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78"/>
      <c r="BE886" s="78"/>
      <c r="BF886" s="78"/>
      <c r="BG886" s="78"/>
      <c r="BH886" s="78"/>
      <c r="BI886" s="36"/>
      <c r="BJ886" s="73"/>
      <c r="BK886" s="36"/>
    </row>
    <row r="887" spans="1:63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78"/>
      <c r="BE887" s="78"/>
      <c r="BF887" s="78"/>
      <c r="BG887" s="78"/>
      <c r="BH887" s="78"/>
      <c r="BI887" s="36"/>
      <c r="BJ887" s="73"/>
      <c r="BK887" s="36"/>
    </row>
    <row r="888" spans="1:63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78"/>
      <c r="BE888" s="78"/>
      <c r="BF888" s="78"/>
      <c r="BG888" s="78"/>
      <c r="BH888" s="78"/>
      <c r="BI888" s="36"/>
      <c r="BJ888" s="73"/>
      <c r="BK888" s="36"/>
    </row>
    <row r="889" spans="1:63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78"/>
      <c r="BE889" s="78"/>
      <c r="BF889" s="78"/>
      <c r="BG889" s="78"/>
      <c r="BH889" s="78"/>
      <c r="BI889" s="36"/>
      <c r="BJ889" s="73"/>
      <c r="BK889" s="36"/>
    </row>
    <row r="890" spans="1:63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78"/>
      <c r="BE890" s="78"/>
      <c r="BF890" s="78"/>
      <c r="BG890" s="78"/>
      <c r="BH890" s="78"/>
      <c r="BI890" s="36"/>
      <c r="BJ890" s="73"/>
      <c r="BK890" s="36"/>
    </row>
    <row r="891" spans="1:63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78"/>
      <c r="BE891" s="78"/>
      <c r="BF891" s="78"/>
      <c r="BG891" s="78"/>
      <c r="BH891" s="78"/>
      <c r="BI891" s="36"/>
      <c r="BJ891" s="73"/>
      <c r="BK891" s="36"/>
    </row>
    <row r="892" spans="1:63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78"/>
      <c r="BE892" s="78"/>
      <c r="BF892" s="78"/>
      <c r="BG892" s="78"/>
      <c r="BH892" s="78"/>
      <c r="BI892" s="36"/>
      <c r="BJ892" s="73"/>
      <c r="BK892" s="36"/>
    </row>
    <row r="893" spans="1:63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78"/>
      <c r="BE893" s="78"/>
      <c r="BF893" s="78"/>
      <c r="BG893" s="78"/>
      <c r="BH893" s="78"/>
      <c r="BI893" s="36"/>
      <c r="BJ893" s="73"/>
      <c r="BK893" s="36"/>
    </row>
    <row r="894" spans="1:63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78"/>
      <c r="BE894" s="78"/>
      <c r="BF894" s="78"/>
      <c r="BG894" s="78"/>
      <c r="BH894" s="78"/>
      <c r="BI894" s="36"/>
      <c r="BJ894" s="73"/>
      <c r="BK894" s="36"/>
    </row>
    <row r="895" spans="1:63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78"/>
      <c r="BE895" s="78"/>
      <c r="BF895" s="78"/>
      <c r="BG895" s="78"/>
      <c r="BH895" s="78"/>
      <c r="BI895" s="36"/>
      <c r="BJ895" s="73"/>
      <c r="BK895" s="36"/>
    </row>
    <row r="896" spans="1:63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78"/>
      <c r="BE896" s="78"/>
      <c r="BF896" s="78"/>
      <c r="BG896" s="78"/>
      <c r="BH896" s="78"/>
      <c r="BI896" s="36"/>
      <c r="BJ896" s="73"/>
      <c r="BK896" s="36"/>
    </row>
    <row r="897" spans="1:63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78"/>
      <c r="BE897" s="78"/>
      <c r="BF897" s="78"/>
      <c r="BG897" s="78"/>
      <c r="BH897" s="78"/>
      <c r="BI897" s="36"/>
      <c r="BJ897" s="73"/>
      <c r="BK897" s="36"/>
    </row>
    <row r="898" spans="1:63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78"/>
      <c r="BE898" s="78"/>
      <c r="BF898" s="78"/>
      <c r="BG898" s="78"/>
      <c r="BH898" s="78"/>
      <c r="BI898" s="36"/>
      <c r="BJ898" s="73"/>
      <c r="BK898" s="36"/>
    </row>
    <row r="899" spans="1:63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78"/>
      <c r="BE899" s="78"/>
      <c r="BF899" s="78"/>
      <c r="BG899" s="78"/>
      <c r="BH899" s="78"/>
      <c r="BI899" s="36"/>
      <c r="BJ899" s="73"/>
      <c r="BK899" s="36"/>
    </row>
    <row r="900" spans="1:63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78"/>
      <c r="BE900" s="78"/>
      <c r="BF900" s="78"/>
      <c r="BG900" s="78"/>
      <c r="BH900" s="78"/>
      <c r="BI900" s="36"/>
      <c r="BJ900" s="73"/>
      <c r="BK900" s="36"/>
    </row>
    <row r="901" spans="1:63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78"/>
      <c r="BE901" s="78"/>
      <c r="BF901" s="78"/>
      <c r="BG901" s="78"/>
      <c r="BH901" s="78"/>
      <c r="BI901" s="36"/>
      <c r="BJ901" s="73"/>
      <c r="BK901" s="36"/>
    </row>
    <row r="902" spans="1:63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78"/>
      <c r="BE902" s="78"/>
      <c r="BF902" s="78"/>
      <c r="BG902" s="78"/>
      <c r="BH902" s="78"/>
      <c r="BI902" s="36"/>
      <c r="BJ902" s="73"/>
      <c r="BK902" s="36"/>
    </row>
    <row r="903" spans="1:63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78"/>
      <c r="BE903" s="78"/>
      <c r="BF903" s="78"/>
      <c r="BG903" s="78"/>
      <c r="BH903" s="78"/>
      <c r="BI903" s="36"/>
      <c r="BJ903" s="73"/>
      <c r="BK903" s="36"/>
    </row>
    <row r="904" spans="1:63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78"/>
      <c r="BE904" s="78"/>
      <c r="BF904" s="78"/>
      <c r="BG904" s="78"/>
      <c r="BH904" s="78"/>
      <c r="BI904" s="36"/>
      <c r="BJ904" s="73"/>
      <c r="BK904" s="36"/>
    </row>
    <row r="905" spans="1:63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78"/>
      <c r="BE905" s="78"/>
      <c r="BF905" s="78"/>
      <c r="BG905" s="78"/>
      <c r="BH905" s="78"/>
      <c r="BI905" s="36"/>
      <c r="BJ905" s="73"/>
      <c r="BK905" s="36"/>
    </row>
    <row r="906" spans="1:63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78"/>
      <c r="BE906" s="78"/>
      <c r="BF906" s="78"/>
      <c r="BG906" s="78"/>
      <c r="BH906" s="78"/>
      <c r="BI906" s="36"/>
      <c r="BJ906" s="73"/>
      <c r="BK906" s="36"/>
    </row>
    <row r="907" spans="1:63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78"/>
      <c r="BE907" s="78"/>
      <c r="BF907" s="78"/>
      <c r="BG907" s="78"/>
      <c r="BH907" s="78"/>
      <c r="BI907" s="36"/>
      <c r="BJ907" s="73"/>
      <c r="BK907" s="36"/>
    </row>
    <row r="908" spans="1:63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78"/>
      <c r="BE908" s="78"/>
      <c r="BF908" s="78"/>
      <c r="BG908" s="78"/>
      <c r="BH908" s="78"/>
      <c r="BI908" s="36"/>
      <c r="BJ908" s="73"/>
      <c r="BK908" s="36"/>
    </row>
    <row r="909" spans="1:63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78"/>
      <c r="BE909" s="78"/>
      <c r="BF909" s="78"/>
      <c r="BG909" s="78"/>
      <c r="BH909" s="78"/>
      <c r="BI909" s="36"/>
      <c r="BJ909" s="73"/>
      <c r="BK909" s="36"/>
    </row>
    <row r="910" spans="1:63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78"/>
      <c r="BE910" s="78"/>
      <c r="BF910" s="78"/>
      <c r="BG910" s="78"/>
      <c r="BH910" s="78"/>
      <c r="BI910" s="36"/>
      <c r="BJ910" s="73"/>
      <c r="BK910" s="36"/>
    </row>
    <row r="911" spans="1:63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78"/>
      <c r="BE911" s="78"/>
      <c r="BF911" s="78"/>
      <c r="BG911" s="78"/>
      <c r="BH911" s="78"/>
      <c r="BI911" s="36"/>
      <c r="BJ911" s="73"/>
      <c r="BK911" s="36"/>
    </row>
    <row r="912" spans="1:63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78"/>
      <c r="BE912" s="78"/>
      <c r="BF912" s="78"/>
      <c r="BG912" s="78"/>
      <c r="BH912" s="78"/>
      <c r="BI912" s="36"/>
      <c r="BJ912" s="73"/>
      <c r="BK912" s="36"/>
    </row>
    <row r="913" spans="1:63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78"/>
      <c r="BE913" s="78"/>
      <c r="BF913" s="78"/>
      <c r="BG913" s="78"/>
      <c r="BH913" s="78"/>
      <c r="BI913" s="36"/>
      <c r="BJ913" s="73"/>
      <c r="BK913" s="36"/>
    </row>
    <row r="914" spans="1:63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78"/>
      <c r="BE914" s="78"/>
      <c r="BF914" s="78"/>
      <c r="BG914" s="78"/>
      <c r="BH914" s="78"/>
      <c r="BI914" s="36"/>
      <c r="BJ914" s="73"/>
      <c r="BK914" s="36"/>
    </row>
    <row r="915" spans="1:63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78"/>
      <c r="BE915" s="78"/>
      <c r="BF915" s="78"/>
      <c r="BG915" s="78"/>
      <c r="BH915" s="78"/>
      <c r="BI915" s="36"/>
      <c r="BJ915" s="73"/>
      <c r="BK915" s="36"/>
    </row>
    <row r="916" spans="1:63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78"/>
      <c r="BE916" s="78"/>
      <c r="BF916" s="78"/>
      <c r="BG916" s="78"/>
      <c r="BH916" s="78"/>
      <c r="BI916" s="36"/>
      <c r="BJ916" s="73"/>
      <c r="BK916" s="36"/>
    </row>
    <row r="917" spans="1:63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78"/>
      <c r="BE917" s="78"/>
      <c r="BF917" s="78"/>
      <c r="BG917" s="78"/>
      <c r="BH917" s="78"/>
      <c r="BI917" s="36"/>
      <c r="BJ917" s="73"/>
      <c r="BK917" s="36"/>
    </row>
    <row r="918" spans="1:63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78"/>
      <c r="BE918" s="78"/>
      <c r="BF918" s="78"/>
      <c r="BG918" s="78"/>
      <c r="BH918" s="78"/>
      <c r="BI918" s="36"/>
      <c r="BJ918" s="73"/>
      <c r="BK918" s="36"/>
    </row>
    <row r="919" spans="1:63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78"/>
      <c r="BE919" s="78"/>
      <c r="BF919" s="78"/>
      <c r="BG919" s="78"/>
      <c r="BH919" s="78"/>
      <c r="BI919" s="36"/>
      <c r="BJ919" s="73"/>
      <c r="BK919" s="36"/>
    </row>
    <row r="920" spans="1:63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78"/>
      <c r="BE920" s="78"/>
      <c r="BF920" s="78"/>
      <c r="BG920" s="78"/>
      <c r="BH920" s="78"/>
      <c r="BI920" s="36"/>
      <c r="BJ920" s="73"/>
      <c r="BK920" s="36"/>
    </row>
    <row r="921" spans="1:63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78"/>
      <c r="BE921" s="78"/>
      <c r="BF921" s="78"/>
      <c r="BG921" s="78"/>
      <c r="BH921" s="78"/>
      <c r="BI921" s="36"/>
      <c r="BJ921" s="73"/>
      <c r="BK921" s="36"/>
    </row>
    <row r="922" spans="1:63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78"/>
      <c r="BE922" s="78"/>
      <c r="BF922" s="78"/>
      <c r="BG922" s="78"/>
      <c r="BH922" s="78"/>
      <c r="BI922" s="36"/>
      <c r="BJ922" s="73"/>
      <c r="BK922" s="36"/>
    </row>
    <row r="923" spans="1:63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78"/>
      <c r="BE923" s="78"/>
      <c r="BF923" s="78"/>
      <c r="BG923" s="78"/>
      <c r="BH923" s="78"/>
      <c r="BI923" s="36"/>
      <c r="BJ923" s="73"/>
      <c r="BK923" s="36"/>
    </row>
    <row r="924" spans="1:63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78"/>
      <c r="BE924" s="78"/>
      <c r="BF924" s="78"/>
      <c r="BG924" s="78"/>
      <c r="BH924" s="78"/>
      <c r="BI924" s="36"/>
      <c r="BJ924" s="73"/>
      <c r="BK924" s="36"/>
    </row>
    <row r="925" spans="1:63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78"/>
      <c r="BE925" s="78"/>
      <c r="BF925" s="78"/>
      <c r="BG925" s="78"/>
      <c r="BH925" s="78"/>
      <c r="BI925" s="36"/>
      <c r="BJ925" s="73"/>
      <c r="BK925" s="36"/>
    </row>
    <row r="926" spans="1:63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78"/>
      <c r="BE926" s="78"/>
      <c r="BF926" s="78"/>
      <c r="BG926" s="78"/>
      <c r="BH926" s="78"/>
      <c r="BI926" s="36"/>
      <c r="BJ926" s="73"/>
      <c r="BK926" s="36"/>
    </row>
    <row r="927" spans="1:63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78"/>
      <c r="BE927" s="78"/>
      <c r="BF927" s="78"/>
      <c r="BG927" s="78"/>
      <c r="BH927" s="78"/>
      <c r="BI927" s="36"/>
      <c r="BJ927" s="73"/>
      <c r="BK927" s="36"/>
    </row>
    <row r="928" spans="1:63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78"/>
      <c r="BE928" s="78"/>
      <c r="BF928" s="78"/>
      <c r="BG928" s="78"/>
      <c r="BH928" s="78"/>
      <c r="BI928" s="36"/>
      <c r="BJ928" s="73"/>
      <c r="BK928" s="36"/>
    </row>
    <row r="929" spans="1:63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78"/>
      <c r="BE929" s="78"/>
      <c r="BF929" s="78"/>
      <c r="BG929" s="78"/>
      <c r="BH929" s="78"/>
      <c r="BI929" s="36"/>
      <c r="BJ929" s="73"/>
      <c r="BK929" s="36"/>
    </row>
    <row r="930" spans="1:63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78"/>
      <c r="BE930" s="78"/>
      <c r="BF930" s="78"/>
      <c r="BG930" s="78"/>
      <c r="BH930" s="78"/>
      <c r="BI930" s="36"/>
      <c r="BJ930" s="73"/>
      <c r="BK930" s="36"/>
    </row>
    <row r="931" spans="1:63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78"/>
      <c r="BE931" s="78"/>
      <c r="BF931" s="78"/>
      <c r="BG931" s="78"/>
      <c r="BH931" s="78"/>
      <c r="BI931" s="36"/>
      <c r="BJ931" s="73"/>
      <c r="BK931" s="36"/>
    </row>
    <row r="932" spans="1:63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78"/>
      <c r="BE932" s="78"/>
      <c r="BF932" s="78"/>
      <c r="BG932" s="78"/>
      <c r="BH932" s="78"/>
      <c r="BI932" s="36"/>
      <c r="BJ932" s="73"/>
      <c r="BK932" s="36"/>
    </row>
    <row r="933" spans="1:63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78"/>
      <c r="BE933" s="78"/>
      <c r="BF933" s="78"/>
      <c r="BG933" s="78"/>
      <c r="BH933" s="78"/>
      <c r="BI933" s="36"/>
      <c r="BJ933" s="73"/>
      <c r="BK933" s="36"/>
    </row>
    <row r="934" spans="1:63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78"/>
      <c r="BE934" s="78"/>
      <c r="BF934" s="78"/>
      <c r="BG934" s="78"/>
      <c r="BH934" s="78"/>
      <c r="BI934" s="36"/>
      <c r="BJ934" s="73"/>
      <c r="BK934" s="36"/>
    </row>
    <row r="935" spans="1:63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78"/>
      <c r="BE935" s="78"/>
      <c r="BF935" s="78"/>
      <c r="BG935" s="78"/>
      <c r="BH935" s="78"/>
      <c r="BI935" s="36"/>
      <c r="BJ935" s="73"/>
      <c r="BK935" s="36"/>
    </row>
    <row r="936" spans="1:63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78"/>
      <c r="BE936" s="78"/>
      <c r="BF936" s="78"/>
      <c r="BG936" s="78"/>
      <c r="BH936" s="78"/>
      <c r="BI936" s="36"/>
      <c r="BJ936" s="73"/>
      <c r="BK936" s="36"/>
    </row>
    <row r="937" spans="1:63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78"/>
      <c r="BE937" s="78"/>
      <c r="BF937" s="78"/>
      <c r="BG937" s="78"/>
      <c r="BH937" s="78"/>
      <c r="BI937" s="36"/>
      <c r="BJ937" s="73"/>
      <c r="BK937" s="36"/>
    </row>
    <row r="938" spans="1:63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78"/>
      <c r="BE938" s="78"/>
      <c r="BF938" s="78"/>
      <c r="BG938" s="78"/>
      <c r="BH938" s="78"/>
      <c r="BI938" s="36"/>
      <c r="BJ938" s="73"/>
      <c r="BK938" s="36"/>
    </row>
    <row r="939" spans="1:63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78"/>
      <c r="BE939" s="78"/>
      <c r="BF939" s="78"/>
      <c r="BG939" s="78"/>
      <c r="BH939" s="78"/>
      <c r="BI939" s="36"/>
      <c r="BJ939" s="73"/>
      <c r="BK939" s="36"/>
    </row>
    <row r="940" spans="1:63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78"/>
      <c r="BE940" s="78"/>
      <c r="BF940" s="78"/>
      <c r="BG940" s="78"/>
      <c r="BH940" s="78"/>
      <c r="BI940" s="36"/>
      <c r="BJ940" s="73"/>
      <c r="BK940" s="36"/>
    </row>
    <row r="941" spans="1:63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78"/>
      <c r="BE941" s="78"/>
      <c r="BF941" s="78"/>
      <c r="BG941" s="78"/>
      <c r="BH941" s="78"/>
      <c r="BI941" s="36"/>
      <c r="BJ941" s="73"/>
      <c r="BK941" s="36"/>
    </row>
    <row r="942" spans="1:63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78"/>
      <c r="BE942" s="78"/>
      <c r="BF942" s="78"/>
      <c r="BG942" s="78"/>
      <c r="BH942" s="78"/>
      <c r="BI942" s="36"/>
      <c r="BJ942" s="73"/>
      <c r="BK942" s="36"/>
    </row>
    <row r="943" spans="1:63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78"/>
      <c r="BE943" s="78"/>
      <c r="BF943" s="78"/>
      <c r="BG943" s="78"/>
      <c r="BH943" s="78"/>
      <c r="BI943" s="36"/>
      <c r="BJ943" s="73"/>
      <c r="BK943" s="36"/>
    </row>
    <row r="944" spans="1:63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78"/>
      <c r="BE944" s="78"/>
      <c r="BF944" s="78"/>
      <c r="BG944" s="78"/>
      <c r="BH944" s="78"/>
      <c r="BI944" s="36"/>
      <c r="BJ944" s="73"/>
      <c r="BK944" s="36"/>
    </row>
    <row r="945" spans="1:63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78"/>
      <c r="BE945" s="78"/>
      <c r="BF945" s="78"/>
      <c r="BG945" s="78"/>
      <c r="BH945" s="78"/>
      <c r="BI945" s="36"/>
      <c r="BJ945" s="73"/>
      <c r="BK945" s="36"/>
    </row>
    <row r="946" spans="1:63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78"/>
      <c r="BE946" s="78"/>
      <c r="BF946" s="78"/>
      <c r="BG946" s="78"/>
      <c r="BH946" s="78"/>
      <c r="BI946" s="36"/>
      <c r="BJ946" s="73"/>
      <c r="BK946" s="36"/>
    </row>
    <row r="947" spans="1:63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78"/>
      <c r="BE947" s="78"/>
      <c r="BF947" s="78"/>
      <c r="BG947" s="78"/>
      <c r="BH947" s="78"/>
      <c r="BI947" s="36"/>
      <c r="BJ947" s="73"/>
      <c r="BK947" s="36"/>
    </row>
    <row r="948" spans="1:63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78"/>
      <c r="BE948" s="78"/>
      <c r="BF948" s="78"/>
      <c r="BG948" s="78"/>
      <c r="BH948" s="78"/>
      <c r="BI948" s="36"/>
      <c r="BJ948" s="73"/>
      <c r="BK948" s="36"/>
    </row>
    <row r="949" spans="1:63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78"/>
      <c r="BE949" s="78"/>
      <c r="BF949" s="78"/>
      <c r="BG949" s="78"/>
      <c r="BH949" s="78"/>
      <c r="BI949" s="36"/>
      <c r="BJ949" s="73"/>
      <c r="BK949" s="36"/>
    </row>
    <row r="950" spans="1:63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78"/>
      <c r="BE950" s="78"/>
      <c r="BF950" s="78"/>
      <c r="BG950" s="78"/>
      <c r="BH950" s="78"/>
      <c r="BI950" s="36"/>
      <c r="BJ950" s="73"/>
      <c r="BK950" s="36"/>
    </row>
    <row r="951" spans="1:63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78"/>
      <c r="BE951" s="78"/>
      <c r="BF951" s="78"/>
      <c r="BG951" s="78"/>
      <c r="BH951" s="78"/>
      <c r="BI951" s="36"/>
      <c r="BJ951" s="73"/>
      <c r="BK951" s="36"/>
    </row>
    <row r="952" spans="1:63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78"/>
      <c r="BE952" s="78"/>
      <c r="BF952" s="78"/>
      <c r="BG952" s="78"/>
      <c r="BH952" s="78"/>
      <c r="BI952" s="36"/>
      <c r="BJ952" s="73"/>
      <c r="BK952" s="36"/>
    </row>
    <row r="953" spans="1:63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78"/>
      <c r="BE953" s="78"/>
      <c r="BF953" s="78"/>
      <c r="BG953" s="78"/>
      <c r="BH953" s="78"/>
      <c r="BI953" s="36"/>
      <c r="BJ953" s="73"/>
      <c r="BK953" s="36"/>
    </row>
    <row r="954" spans="1:63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78"/>
      <c r="BE954" s="78"/>
      <c r="BF954" s="78"/>
      <c r="BG954" s="78"/>
      <c r="BH954" s="78"/>
      <c r="BI954" s="36"/>
      <c r="BJ954" s="73"/>
      <c r="BK954" s="36"/>
    </row>
    <row r="955" spans="1:63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78"/>
      <c r="BE955" s="78"/>
      <c r="BF955" s="78"/>
      <c r="BG955" s="78"/>
      <c r="BH955" s="78"/>
      <c r="BI955" s="36"/>
      <c r="BJ955" s="73"/>
      <c r="BK955" s="36"/>
    </row>
    <row r="956" spans="1:63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78"/>
      <c r="BE956" s="78"/>
      <c r="BF956" s="78"/>
      <c r="BG956" s="78"/>
      <c r="BH956" s="78"/>
      <c r="BI956" s="36"/>
      <c r="BJ956" s="73"/>
      <c r="BK956" s="36"/>
    </row>
    <row r="957" spans="1:63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78"/>
      <c r="BE957" s="78"/>
      <c r="BF957" s="78"/>
      <c r="BG957" s="78"/>
      <c r="BH957" s="78"/>
      <c r="BI957" s="36"/>
      <c r="BJ957" s="73"/>
      <c r="BK957" s="36"/>
    </row>
    <row r="958" spans="1:63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78"/>
      <c r="BE958" s="78"/>
      <c r="BF958" s="78"/>
      <c r="BG958" s="78"/>
      <c r="BH958" s="78"/>
      <c r="BI958" s="36"/>
      <c r="BJ958" s="73"/>
      <c r="BK958" s="36"/>
    </row>
    <row r="959" spans="1:63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78"/>
      <c r="BE959" s="78"/>
      <c r="BF959" s="78"/>
      <c r="BG959" s="78"/>
      <c r="BH959" s="78"/>
      <c r="BI959" s="36"/>
      <c r="BJ959" s="73"/>
      <c r="BK959" s="36"/>
    </row>
    <row r="960" spans="1:63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78"/>
      <c r="BE960" s="78"/>
      <c r="BF960" s="78"/>
      <c r="BG960" s="78"/>
      <c r="BH960" s="78"/>
      <c r="BI960" s="36"/>
      <c r="BJ960" s="73"/>
      <c r="BK960" s="36"/>
    </row>
    <row r="961" spans="1:63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78"/>
      <c r="BE961" s="78"/>
      <c r="BF961" s="78"/>
      <c r="BG961" s="78"/>
      <c r="BH961" s="78"/>
      <c r="BI961" s="36"/>
      <c r="BJ961" s="73"/>
      <c r="BK961" s="36"/>
    </row>
    <row r="962" spans="1:63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78"/>
      <c r="BE962" s="78"/>
      <c r="BF962" s="78"/>
      <c r="BG962" s="78"/>
      <c r="BH962" s="78"/>
      <c r="BI962" s="36"/>
      <c r="BJ962" s="73"/>
      <c r="BK962" s="36"/>
    </row>
    <row r="963" spans="1:63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78"/>
      <c r="BE963" s="78"/>
      <c r="BF963" s="78"/>
      <c r="BG963" s="78"/>
      <c r="BH963" s="78"/>
      <c r="BI963" s="36"/>
      <c r="BJ963" s="73"/>
      <c r="BK963" s="36"/>
    </row>
    <row r="964" spans="1:63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78"/>
      <c r="BE964" s="78"/>
      <c r="BF964" s="78"/>
      <c r="BG964" s="78"/>
      <c r="BH964" s="78"/>
      <c r="BI964" s="36"/>
      <c r="BJ964" s="73"/>
      <c r="BK964" s="36"/>
    </row>
    <row r="965" spans="1:63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78"/>
      <c r="BE965" s="78"/>
      <c r="BF965" s="78"/>
      <c r="BG965" s="78"/>
      <c r="BH965" s="78"/>
      <c r="BI965" s="36"/>
      <c r="BJ965" s="73"/>
      <c r="BK965" s="36"/>
    </row>
    <row r="966" spans="1:63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78"/>
      <c r="BE966" s="78"/>
      <c r="BF966" s="78"/>
      <c r="BG966" s="78"/>
      <c r="BH966" s="78"/>
      <c r="BI966" s="36"/>
      <c r="BJ966" s="73"/>
      <c r="BK966" s="36"/>
    </row>
    <row r="967" spans="1:63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78"/>
      <c r="BE967" s="78"/>
      <c r="BF967" s="78"/>
      <c r="BG967" s="78"/>
      <c r="BH967" s="78"/>
      <c r="BI967" s="36"/>
      <c r="BJ967" s="73"/>
      <c r="BK967" s="36"/>
    </row>
    <row r="968" spans="1:63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78"/>
      <c r="BE968" s="78"/>
      <c r="BF968" s="78"/>
      <c r="BG968" s="78"/>
      <c r="BH968" s="78"/>
      <c r="BI968" s="36"/>
      <c r="BJ968" s="73"/>
      <c r="BK968" s="36"/>
    </row>
    <row r="969" spans="1:63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78"/>
      <c r="BE969" s="78"/>
      <c r="BF969" s="78"/>
      <c r="BG969" s="78"/>
      <c r="BH969" s="78"/>
      <c r="BI969" s="36"/>
      <c r="BJ969" s="73"/>
      <c r="BK969" s="36"/>
    </row>
    <row r="970" spans="1:63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78"/>
      <c r="BE970" s="78"/>
      <c r="BF970" s="78"/>
      <c r="BG970" s="78"/>
      <c r="BH970" s="78"/>
      <c r="BI970" s="36"/>
      <c r="BJ970" s="73"/>
      <c r="BK970" s="36"/>
    </row>
    <row r="971" spans="1:63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78"/>
      <c r="BE971" s="78"/>
      <c r="BF971" s="78"/>
      <c r="BG971" s="78"/>
      <c r="BH971" s="78"/>
      <c r="BI971" s="36"/>
      <c r="BJ971" s="73"/>
      <c r="BK971" s="36"/>
    </row>
    <row r="972" spans="1:63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78"/>
      <c r="BE972" s="78"/>
      <c r="BF972" s="78"/>
      <c r="BG972" s="78"/>
      <c r="BH972" s="78"/>
      <c r="BI972" s="36"/>
      <c r="BJ972" s="73"/>
      <c r="BK972" s="36"/>
    </row>
    <row r="973" spans="1:63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78"/>
      <c r="BE973" s="78"/>
      <c r="BF973" s="78"/>
      <c r="BG973" s="78"/>
      <c r="BH973" s="78"/>
      <c r="BI973" s="36"/>
      <c r="BJ973" s="73"/>
      <c r="BK973" s="36"/>
    </row>
    <row r="974" spans="1:63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78"/>
      <c r="BE974" s="78"/>
      <c r="BF974" s="78"/>
      <c r="BG974" s="78"/>
      <c r="BH974" s="78"/>
      <c r="BI974" s="36"/>
      <c r="BJ974" s="73"/>
      <c r="BK974" s="36"/>
    </row>
    <row r="975" spans="1:63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78"/>
      <c r="BE975" s="78"/>
      <c r="BF975" s="78"/>
      <c r="BG975" s="78"/>
      <c r="BH975" s="78"/>
      <c r="BI975" s="36"/>
      <c r="BJ975" s="73"/>
      <c r="BK975" s="36"/>
    </row>
    <row r="976" spans="1:63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78"/>
      <c r="BE976" s="78"/>
      <c r="BF976" s="78"/>
      <c r="BG976" s="78"/>
      <c r="BH976" s="78"/>
      <c r="BI976" s="36"/>
      <c r="BJ976" s="73"/>
      <c r="BK976" s="36"/>
    </row>
    <row r="977" spans="1:63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78"/>
      <c r="BE977" s="78"/>
      <c r="BF977" s="78"/>
      <c r="BG977" s="78"/>
      <c r="BH977" s="78"/>
      <c r="BI977" s="36"/>
      <c r="BJ977" s="73"/>
      <c r="BK977" s="36"/>
    </row>
    <row r="978" spans="1:63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78"/>
      <c r="BE978" s="78"/>
      <c r="BF978" s="78"/>
      <c r="BG978" s="78"/>
      <c r="BH978" s="78"/>
      <c r="BI978" s="36"/>
      <c r="BJ978" s="73"/>
      <c r="BK978" s="36"/>
    </row>
    <row r="979" spans="1:63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78"/>
      <c r="BE979" s="78"/>
      <c r="BF979" s="78"/>
      <c r="BG979" s="78"/>
      <c r="BH979" s="78"/>
      <c r="BI979" s="36"/>
      <c r="BJ979" s="73"/>
      <c r="BK979" s="36"/>
    </row>
    <row r="980" spans="1:63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78"/>
      <c r="BE980" s="78"/>
      <c r="BF980" s="78"/>
      <c r="BG980" s="78"/>
      <c r="BH980" s="78"/>
      <c r="BI980" s="36"/>
      <c r="BJ980" s="73"/>
      <c r="BK980" s="36"/>
    </row>
    <row r="981" spans="1:63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78"/>
      <c r="BE981" s="78"/>
      <c r="BF981" s="78"/>
      <c r="BG981" s="78"/>
      <c r="BH981" s="78"/>
      <c r="BI981" s="36"/>
      <c r="BJ981" s="73"/>
      <c r="BK981" s="36"/>
    </row>
    <row r="982" spans="1:63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78"/>
      <c r="BE982" s="78"/>
      <c r="BF982" s="78"/>
      <c r="BG982" s="78"/>
      <c r="BH982" s="78"/>
      <c r="BI982" s="36"/>
      <c r="BJ982" s="73"/>
      <c r="BK982" s="36"/>
    </row>
    <row r="983" spans="1:63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78"/>
      <c r="BE983" s="78"/>
      <c r="BF983" s="78"/>
      <c r="BG983" s="78"/>
      <c r="BH983" s="78"/>
      <c r="BI983" s="36"/>
      <c r="BJ983" s="73"/>
      <c r="BK983" s="36"/>
    </row>
    <row r="984" spans="1:63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78"/>
      <c r="BE984" s="78"/>
      <c r="BF984" s="78"/>
      <c r="BG984" s="78"/>
      <c r="BH984" s="78"/>
      <c r="BI984" s="36"/>
      <c r="BJ984" s="73"/>
      <c r="BK984" s="36"/>
    </row>
    <row r="985" spans="1:63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78"/>
      <c r="BE985" s="78"/>
      <c r="BF985" s="78"/>
      <c r="BG985" s="78"/>
      <c r="BH985" s="78"/>
      <c r="BI985" s="36"/>
      <c r="BJ985" s="73"/>
      <c r="BK985" s="36"/>
    </row>
    <row r="986" spans="1:63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78"/>
      <c r="BE986" s="78"/>
      <c r="BF986" s="78"/>
      <c r="BG986" s="78"/>
      <c r="BH986" s="78"/>
      <c r="BI986" s="36"/>
      <c r="BJ986" s="73"/>
      <c r="BK986" s="36"/>
    </row>
    <row r="987" spans="1:63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78"/>
      <c r="BE987" s="78"/>
      <c r="BF987" s="78"/>
      <c r="BG987" s="78"/>
      <c r="BH987" s="78"/>
      <c r="BI987" s="36"/>
      <c r="BJ987" s="73"/>
      <c r="BK987" s="36"/>
    </row>
    <row r="988" spans="1:63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78"/>
      <c r="BE988" s="78"/>
      <c r="BF988" s="78"/>
      <c r="BG988" s="78"/>
      <c r="BH988" s="78"/>
      <c r="BI988" s="36"/>
      <c r="BJ988" s="73"/>
      <c r="BK988" s="36"/>
    </row>
    <row r="989" spans="1:63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78"/>
      <c r="BE989" s="78"/>
      <c r="BF989" s="78"/>
      <c r="BG989" s="78"/>
      <c r="BH989" s="78"/>
      <c r="BI989" s="36"/>
      <c r="BJ989" s="73"/>
      <c r="BK989" s="36"/>
    </row>
    <row r="990" spans="1:63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78"/>
      <c r="BE990" s="78"/>
      <c r="BF990" s="78"/>
      <c r="BG990" s="78"/>
      <c r="BH990" s="78"/>
      <c r="BI990" s="36"/>
      <c r="BJ990" s="73"/>
      <c r="BK990" s="36"/>
    </row>
    <row r="991" spans="1:63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78"/>
      <c r="BE991" s="78"/>
      <c r="BF991" s="78"/>
      <c r="BG991" s="78"/>
      <c r="BH991" s="78"/>
      <c r="BI991" s="36"/>
      <c r="BJ991" s="73"/>
      <c r="BK991" s="36"/>
    </row>
    <row r="992" spans="1:63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78"/>
      <c r="BE992" s="78"/>
      <c r="BF992" s="78"/>
      <c r="BG992" s="78"/>
      <c r="BH992" s="78"/>
      <c r="BI992" s="36"/>
      <c r="BJ992" s="73"/>
      <c r="BK992" s="36"/>
    </row>
    <row r="993" spans="1:63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78"/>
      <c r="BE993" s="78"/>
      <c r="BF993" s="78"/>
      <c r="BG993" s="78"/>
      <c r="BH993" s="78"/>
      <c r="BI993" s="36"/>
      <c r="BJ993" s="73"/>
      <c r="BK993" s="36"/>
    </row>
    <row r="994" spans="1:63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78"/>
      <c r="BE994" s="78"/>
      <c r="BF994" s="78"/>
      <c r="BG994" s="78"/>
      <c r="BH994" s="78"/>
      <c r="BI994" s="36"/>
      <c r="BJ994" s="73"/>
      <c r="BK994" s="36"/>
    </row>
    <row r="995" spans="1:63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78"/>
      <c r="BE995" s="78"/>
      <c r="BF995" s="78"/>
      <c r="BG995" s="78"/>
      <c r="BH995" s="78"/>
      <c r="BI995" s="36"/>
      <c r="BJ995" s="73"/>
      <c r="BK995" s="36"/>
    </row>
    <row r="996" spans="1:63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78"/>
      <c r="BE996" s="78"/>
      <c r="BF996" s="78"/>
      <c r="BG996" s="78"/>
      <c r="BH996" s="78"/>
      <c r="BI996" s="36"/>
      <c r="BJ996" s="73"/>
      <c r="BK996" s="36"/>
    </row>
    <row r="997" spans="1:63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78"/>
      <c r="BE997" s="78"/>
      <c r="BF997" s="78"/>
      <c r="BG997" s="78"/>
      <c r="BH997" s="78"/>
      <c r="BI997" s="36"/>
      <c r="BJ997" s="73"/>
      <c r="BK997" s="36"/>
    </row>
    <row r="998" spans="1:63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78"/>
      <c r="BE998" s="78"/>
      <c r="BF998" s="78"/>
      <c r="BG998" s="78"/>
      <c r="BH998" s="78"/>
      <c r="BI998" s="36"/>
      <c r="BJ998" s="73"/>
      <c r="BK998" s="36"/>
    </row>
    <row r="999" spans="1:63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78"/>
      <c r="BE999" s="78"/>
      <c r="BF999" s="78"/>
      <c r="BG999" s="78"/>
      <c r="BH999" s="78"/>
      <c r="BI999" s="36"/>
      <c r="BJ999" s="73"/>
      <c r="BK999" s="36"/>
    </row>
    <row r="1000" spans="1:63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78"/>
      <c r="BE1000" s="78"/>
      <c r="BF1000" s="78"/>
      <c r="BG1000" s="78"/>
      <c r="BH1000" s="78"/>
      <c r="BI1000" s="36"/>
      <c r="BJ1000" s="73"/>
      <c r="BK1000" s="36"/>
    </row>
    <row r="1001" spans="1:63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78"/>
      <c r="BE1001" s="78"/>
      <c r="BF1001" s="78"/>
      <c r="BG1001" s="78"/>
      <c r="BH1001" s="78"/>
      <c r="BI1001" s="36"/>
      <c r="BJ1001" s="73"/>
      <c r="BK1001" s="36"/>
    </row>
    <row r="1002" spans="1:63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78"/>
      <c r="BE1002" s="78"/>
      <c r="BF1002" s="78"/>
      <c r="BG1002" s="78"/>
      <c r="BH1002" s="78"/>
      <c r="BI1002" s="36"/>
      <c r="BJ1002" s="73"/>
      <c r="BK1002" s="36"/>
    </row>
    <row r="1003" spans="1:63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78"/>
      <c r="BE1003" s="78"/>
      <c r="BF1003" s="78"/>
      <c r="BG1003" s="78"/>
      <c r="BH1003" s="78"/>
      <c r="BI1003" s="36"/>
      <c r="BJ1003" s="73"/>
      <c r="BK1003" s="36"/>
    </row>
    <row r="1004" spans="1:63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78"/>
      <c r="BE1004" s="78"/>
      <c r="BF1004" s="78"/>
      <c r="BG1004" s="78"/>
      <c r="BH1004" s="78"/>
      <c r="BI1004" s="36"/>
      <c r="BJ1004" s="73"/>
      <c r="BK1004" s="36"/>
    </row>
    <row r="1005" spans="1:63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78"/>
      <c r="BE1005" s="78"/>
      <c r="BF1005" s="78"/>
      <c r="BG1005" s="78"/>
      <c r="BH1005" s="78"/>
      <c r="BI1005" s="36"/>
      <c r="BJ1005" s="73"/>
      <c r="BK1005" s="36"/>
    </row>
    <row r="1006" spans="1:63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78"/>
      <c r="BE1006" s="78"/>
      <c r="BF1006" s="78"/>
      <c r="BG1006" s="78"/>
      <c r="BH1006" s="78"/>
      <c r="BI1006" s="36"/>
      <c r="BJ1006" s="73"/>
      <c r="BK1006" s="36"/>
    </row>
    <row r="1007" spans="1:63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78"/>
      <c r="BE1007" s="78"/>
      <c r="BF1007" s="78"/>
      <c r="BG1007" s="78"/>
      <c r="BH1007" s="78"/>
      <c r="BI1007" s="36"/>
      <c r="BJ1007" s="73"/>
      <c r="BK1007" s="36"/>
    </row>
    <row r="1008" spans="1:63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78"/>
      <c r="BE1008" s="78"/>
      <c r="BF1008" s="78"/>
      <c r="BG1008" s="78"/>
      <c r="BH1008" s="78"/>
      <c r="BI1008" s="36"/>
      <c r="BJ1008" s="73"/>
      <c r="BK1008" s="36"/>
    </row>
    <row r="1009" spans="1:63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78"/>
      <c r="BE1009" s="78"/>
      <c r="BF1009" s="78"/>
      <c r="BG1009" s="78"/>
      <c r="BH1009" s="78"/>
      <c r="BI1009" s="36"/>
      <c r="BJ1009" s="73"/>
      <c r="BK1009" s="36"/>
    </row>
    <row r="1010" spans="1:63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78"/>
      <c r="BE1010" s="78"/>
      <c r="BF1010" s="78"/>
      <c r="BG1010" s="78"/>
      <c r="BH1010" s="78"/>
      <c r="BI1010" s="36"/>
      <c r="BJ1010" s="73"/>
      <c r="BK1010" s="36"/>
    </row>
    <row r="1011" spans="1:63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78"/>
      <c r="BE1011" s="78"/>
      <c r="BF1011" s="78"/>
      <c r="BG1011" s="78"/>
      <c r="BH1011" s="78"/>
      <c r="BI1011" s="36"/>
      <c r="BJ1011" s="73"/>
      <c r="BK1011" s="36"/>
    </row>
    <row r="1012" spans="1:63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78"/>
      <c r="BE1012" s="78"/>
      <c r="BF1012" s="78"/>
      <c r="BG1012" s="78"/>
      <c r="BH1012" s="78"/>
      <c r="BI1012" s="36"/>
      <c r="BJ1012" s="73"/>
      <c r="BK1012" s="36"/>
    </row>
    <row r="1013" spans="1:63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78"/>
      <c r="BE1013" s="78"/>
      <c r="BF1013" s="78"/>
      <c r="BG1013" s="78"/>
      <c r="BH1013" s="78"/>
      <c r="BI1013" s="36"/>
      <c r="BJ1013" s="73"/>
      <c r="BK1013" s="36"/>
    </row>
    <row r="1014" spans="1:63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78"/>
      <c r="BE1014" s="78"/>
      <c r="BF1014" s="78"/>
      <c r="BG1014" s="78"/>
      <c r="BH1014" s="78"/>
      <c r="BI1014" s="36"/>
      <c r="BJ1014" s="73"/>
      <c r="BK1014" s="36"/>
    </row>
    <row r="1015" spans="1:63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78"/>
      <c r="BE1015" s="78"/>
      <c r="BF1015" s="78"/>
      <c r="BG1015" s="78"/>
      <c r="BH1015" s="78"/>
      <c r="BI1015" s="36"/>
      <c r="BJ1015" s="73"/>
      <c r="BK1015" s="36"/>
    </row>
    <row r="1016" spans="1:63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78"/>
      <c r="BE1016" s="78"/>
      <c r="BF1016" s="78"/>
      <c r="BG1016" s="78"/>
      <c r="BH1016" s="78"/>
      <c r="BI1016" s="36"/>
      <c r="BJ1016" s="73"/>
      <c r="BK1016" s="36"/>
    </row>
    <row r="1017" spans="1:63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78"/>
      <c r="BE1017" s="78"/>
      <c r="BF1017" s="78"/>
      <c r="BG1017" s="78"/>
      <c r="BH1017" s="78"/>
      <c r="BI1017" s="36"/>
      <c r="BJ1017" s="73"/>
      <c r="BK1017" s="36"/>
    </row>
    <row r="1018" spans="1:63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78"/>
      <c r="BE1018" s="78"/>
      <c r="BF1018" s="78"/>
      <c r="BG1018" s="78"/>
      <c r="BH1018" s="78"/>
      <c r="BI1018" s="36"/>
      <c r="BJ1018" s="73"/>
      <c r="BK1018" s="36"/>
    </row>
    <row r="1019" spans="1:63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78"/>
      <c r="BE1019" s="78"/>
      <c r="BF1019" s="78"/>
      <c r="BG1019" s="78"/>
      <c r="BH1019" s="78"/>
      <c r="BI1019" s="36"/>
      <c r="BJ1019" s="73"/>
      <c r="BK1019" s="36"/>
    </row>
    <row r="1020" spans="1:63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78"/>
      <c r="BE1020" s="78"/>
      <c r="BF1020" s="78"/>
      <c r="BG1020" s="78"/>
      <c r="BH1020" s="78"/>
      <c r="BI1020" s="36"/>
      <c r="BJ1020" s="73"/>
      <c r="BK1020" s="36"/>
    </row>
    <row r="1021" spans="1:63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78"/>
      <c r="BE1021" s="78"/>
      <c r="BF1021" s="78"/>
      <c r="BG1021" s="78"/>
      <c r="BH1021" s="78"/>
      <c r="BI1021" s="36"/>
      <c r="BJ1021" s="73"/>
      <c r="BK1021" s="36"/>
    </row>
    <row r="1022" spans="1:63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78"/>
      <c r="BE1022" s="78"/>
      <c r="BF1022" s="78"/>
      <c r="BG1022" s="78"/>
      <c r="BH1022" s="78"/>
      <c r="BI1022" s="36"/>
      <c r="BJ1022" s="73"/>
      <c r="BK1022" s="36"/>
    </row>
    <row r="1023" spans="1:63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78"/>
      <c r="BE1023" s="78"/>
      <c r="BF1023" s="78"/>
      <c r="BG1023" s="78"/>
      <c r="BH1023" s="78"/>
      <c r="BI1023" s="36"/>
      <c r="BJ1023" s="73"/>
      <c r="BK1023" s="36"/>
    </row>
    <row r="1024" spans="1:63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78"/>
      <c r="BE1024" s="78"/>
      <c r="BF1024" s="78"/>
      <c r="BG1024" s="78"/>
      <c r="BH1024" s="78"/>
      <c r="BI1024" s="36"/>
      <c r="BJ1024" s="73"/>
      <c r="BK1024" s="36"/>
    </row>
    <row r="1025" spans="1:63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78"/>
      <c r="BE1025" s="78"/>
      <c r="BF1025" s="78"/>
      <c r="BG1025" s="78"/>
      <c r="BH1025" s="78"/>
      <c r="BI1025" s="36"/>
      <c r="BJ1025" s="73"/>
      <c r="BK1025" s="36"/>
    </row>
    <row r="1026" spans="1:63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78"/>
      <c r="BE1026" s="78"/>
      <c r="BF1026" s="78"/>
      <c r="BG1026" s="78"/>
      <c r="BH1026" s="78"/>
      <c r="BI1026" s="36"/>
      <c r="BJ1026" s="73"/>
      <c r="BK1026" s="36"/>
    </row>
    <row r="1027" spans="1:63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78"/>
      <c r="BE1027" s="78"/>
      <c r="BF1027" s="78"/>
      <c r="BG1027" s="78"/>
      <c r="BH1027" s="78"/>
      <c r="BI1027" s="36"/>
      <c r="BJ1027" s="73"/>
      <c r="BK1027" s="36"/>
    </row>
    <row r="1028" spans="1:63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78"/>
      <c r="BE1028" s="78"/>
      <c r="BF1028" s="78"/>
      <c r="BG1028" s="78"/>
      <c r="BH1028" s="78"/>
      <c r="BI1028" s="36"/>
      <c r="BJ1028" s="73"/>
      <c r="BK1028" s="36"/>
    </row>
    <row r="1029" spans="1:63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78"/>
      <c r="BE1029" s="78"/>
      <c r="BF1029" s="78"/>
      <c r="BG1029" s="78"/>
      <c r="BH1029" s="78"/>
      <c r="BI1029" s="36"/>
      <c r="BJ1029" s="73"/>
      <c r="BK1029" s="36"/>
    </row>
    <row r="1030" spans="1:63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78"/>
      <c r="BE1030" s="78"/>
      <c r="BF1030" s="78"/>
      <c r="BG1030" s="78"/>
      <c r="BH1030" s="78"/>
      <c r="BI1030" s="36"/>
      <c r="BJ1030" s="73"/>
      <c r="BK1030" s="36"/>
    </row>
    <row r="1031" spans="1:63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78"/>
      <c r="BE1031" s="78"/>
      <c r="BF1031" s="78"/>
      <c r="BG1031" s="78"/>
      <c r="BH1031" s="78"/>
      <c r="BI1031" s="36"/>
      <c r="BJ1031" s="73"/>
      <c r="BK1031" s="36"/>
    </row>
    <row r="1032" spans="1:63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78"/>
      <c r="BE1032" s="78"/>
      <c r="BF1032" s="78"/>
      <c r="BG1032" s="78"/>
      <c r="BH1032" s="78"/>
      <c r="BI1032" s="36"/>
      <c r="BJ1032" s="73"/>
      <c r="BK1032" s="36"/>
    </row>
    <row r="1033" spans="1:63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78"/>
      <c r="BE1033" s="78"/>
      <c r="BF1033" s="78"/>
      <c r="BG1033" s="78"/>
      <c r="BH1033" s="78"/>
      <c r="BI1033" s="36"/>
      <c r="BJ1033" s="73"/>
      <c r="BK1033" s="36"/>
    </row>
    <row r="1034" spans="1:63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78"/>
      <c r="BE1034" s="78"/>
      <c r="BF1034" s="78"/>
      <c r="BG1034" s="78"/>
      <c r="BH1034" s="78"/>
      <c r="BI1034" s="36"/>
      <c r="BJ1034" s="73"/>
      <c r="BK1034" s="36"/>
    </row>
    <row r="1035" spans="1:63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78"/>
      <c r="BE1035" s="78"/>
      <c r="BF1035" s="78"/>
      <c r="BG1035" s="78"/>
      <c r="BH1035" s="78"/>
      <c r="BI1035" s="36"/>
      <c r="BJ1035" s="73"/>
      <c r="BK1035" s="36"/>
    </row>
    <row r="1036" spans="1:63" ht="12.75" customHeight="1" x14ac:dyDescent="0.2">
      <c r="A1036" s="36"/>
      <c r="B1036" s="36"/>
      <c r="C1036" s="36"/>
      <c r="D1036" s="36"/>
      <c r="E1036" s="36"/>
      <c r="F1036" s="36"/>
      <c r="G1036" s="36"/>
      <c r="H1036" s="71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78"/>
      <c r="BB1036" s="78"/>
      <c r="BC1036" s="78"/>
      <c r="BD1036" s="78"/>
      <c r="BE1036" s="78"/>
      <c r="BF1036" s="78"/>
      <c r="BG1036" s="78"/>
      <c r="BH1036" s="78"/>
      <c r="BI1036" s="36"/>
      <c r="BJ1036" s="73"/>
      <c r="BK1036" s="36"/>
    </row>
    <row r="1037" spans="1:63" ht="12.75" customHeight="1" x14ac:dyDescent="0.2">
      <c r="A1037" s="36"/>
      <c r="B1037" s="36"/>
      <c r="C1037" s="36"/>
      <c r="D1037" s="36"/>
      <c r="E1037" s="36"/>
      <c r="F1037" s="36"/>
      <c r="G1037" s="36"/>
      <c r="H1037" s="71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36"/>
      <c r="AZ1037" s="36"/>
      <c r="BA1037" s="78"/>
      <c r="BB1037" s="78"/>
      <c r="BC1037" s="78"/>
      <c r="BD1037" s="78"/>
      <c r="BE1037" s="78"/>
      <c r="BF1037" s="78"/>
      <c r="BG1037" s="78"/>
      <c r="BH1037" s="78"/>
      <c r="BI1037" s="36"/>
      <c r="BJ1037" s="73"/>
      <c r="BK1037" s="36"/>
    </row>
    <row r="1038" spans="1:63" ht="12.75" customHeight="1" x14ac:dyDescent="0.2">
      <c r="A1038" s="36"/>
      <c r="B1038" s="36"/>
      <c r="C1038" s="36"/>
      <c r="D1038" s="36"/>
      <c r="E1038" s="36"/>
      <c r="F1038" s="36"/>
      <c r="G1038" s="36"/>
      <c r="H1038" s="71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36"/>
      <c r="AZ1038" s="36"/>
      <c r="BA1038" s="78"/>
      <c r="BB1038" s="78"/>
      <c r="BC1038" s="78"/>
      <c r="BD1038" s="78"/>
      <c r="BE1038" s="78"/>
      <c r="BF1038" s="78"/>
      <c r="BG1038" s="78"/>
      <c r="BH1038" s="78"/>
      <c r="BI1038" s="36"/>
      <c r="BJ1038" s="73"/>
      <c r="BK1038" s="36"/>
    </row>
    <row r="1039" spans="1:63" ht="12.75" customHeight="1" x14ac:dyDescent="0.2">
      <c r="A1039" s="36"/>
      <c r="B1039" s="36"/>
      <c r="C1039" s="36"/>
      <c r="D1039" s="36"/>
      <c r="E1039" s="36"/>
      <c r="F1039" s="36"/>
      <c r="G1039" s="36"/>
      <c r="H1039" s="71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78"/>
      <c r="BB1039" s="78"/>
      <c r="BC1039" s="78"/>
      <c r="BD1039" s="78"/>
      <c r="BE1039" s="78"/>
      <c r="BF1039" s="78"/>
      <c r="BG1039" s="78"/>
      <c r="BH1039" s="78"/>
      <c r="BI1039" s="36"/>
      <c r="BJ1039" s="73"/>
      <c r="BK1039" s="36"/>
    </row>
  </sheetData>
  <mergeCells count="8">
    <mergeCell ref="A252:D252"/>
    <mergeCell ref="A336:D336"/>
    <mergeCell ref="A342:D342"/>
    <mergeCell ref="A1:F1"/>
    <mergeCell ref="A3:D3"/>
    <mergeCell ref="A41:D41"/>
    <mergeCell ref="A50:D50"/>
    <mergeCell ref="A65:D65"/>
  </mergeCells>
  <pageMargins left="0.511811024" right="0.511811024" top="0.78740157499999996" bottom="0.78740157499999996" header="0" footer="0"/>
  <pageSetup paperSize="9" orientation="landscape" r:id="rId1"/>
  <ignoredErrors>
    <ignoredError sqref="BA39 BA22:BA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Y1000"/>
  <sheetViews>
    <sheetView tabSelected="1" workbookViewId="0">
      <pane xSplit="1" topLeftCell="AU1" activePane="topRight" state="frozen"/>
      <selection pane="topRight" activeCell="AZ8" sqref="AZ8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4" hidden="1" customWidth="1" outlineLevel="1"/>
    <col min="33" max="33" width="12.140625" style="195" hidden="1" customWidth="1" outlineLevel="1"/>
    <col min="34" max="34" width="12.140625" style="197" hidden="1" customWidth="1" outlineLevel="1"/>
    <col min="35" max="35" width="12.140625" style="198" hidden="1" customWidth="1" outlineLevel="1"/>
    <col min="36" max="36" width="12.140625" style="199" hidden="1" customWidth="1" outlineLevel="1"/>
    <col min="37" max="37" width="12.140625" style="200" hidden="1" customWidth="1" outlineLevel="1"/>
    <col min="38" max="38" width="12.140625" style="204" hidden="1" customWidth="1" outlineLevel="1"/>
    <col min="39" max="39" width="12.140625" style="205" hidden="1" customWidth="1" outlineLevel="1"/>
    <col min="40" max="40" width="12.140625" style="206" hidden="1" customWidth="1" outlineLevel="1"/>
    <col min="41" max="41" width="12.140625" style="207" hidden="1" customWidth="1" outlineLevel="1"/>
    <col min="42" max="42" width="12.140625" style="211" hidden="1" customWidth="1" outlineLevel="1"/>
    <col min="43" max="43" width="13.28515625" style="184" customWidth="1" collapsed="1"/>
    <col min="44" max="44" width="12.85546875" customWidth="1" outlineLevel="1"/>
    <col min="45" max="45" width="12.85546875" style="213" customWidth="1" outlineLevel="1"/>
    <col min="46" max="46" width="12.85546875" style="214" customWidth="1" outlineLevel="1"/>
    <col min="47" max="47" width="12.85546875" style="215" customWidth="1" outlineLevel="1"/>
    <col min="48" max="48" width="12.85546875" style="217" customWidth="1" outlineLevel="1"/>
    <col min="49" max="49" width="12.85546875" style="218" customWidth="1" outlineLevel="1"/>
    <col min="50" max="50" width="12.85546875" style="219" customWidth="1" outlineLevel="1"/>
    <col min="51" max="51" width="12.7109375" customWidth="1"/>
    <col min="57" max="57" width="12.7109375" customWidth="1"/>
  </cols>
  <sheetData>
    <row r="1" spans="1:51" ht="17.25" customHeight="1" x14ac:dyDescent="0.2"/>
    <row r="2" spans="1:51" ht="17.25" customHeight="1" x14ac:dyDescent="0.2">
      <c r="A2" s="238" t="s">
        <v>198</v>
      </c>
      <c r="B2" s="222"/>
      <c r="C2" s="222"/>
    </row>
    <row r="3" spans="1:51" ht="12.75" customHeight="1" x14ac:dyDescent="0.2">
      <c r="A3" s="239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51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127">
        <v>45717</v>
      </c>
      <c r="AU4" s="127">
        <v>45748</v>
      </c>
      <c r="AV4" s="127">
        <v>45778</v>
      </c>
      <c r="AW4" s="127">
        <v>45809</v>
      </c>
      <c r="AX4" s="127">
        <v>45839</v>
      </c>
      <c r="AY4" s="78" t="s">
        <v>230</v>
      </c>
    </row>
    <row r="5" spans="1:51" ht="12.75" customHeight="1" x14ac:dyDescent="0.2">
      <c r="A5" s="236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51" ht="12.75" customHeight="1" x14ac:dyDescent="0.2">
      <c r="A6" s="237"/>
      <c r="B6" s="166">
        <f>'POR CONTA'!F39</f>
        <v>47988.12</v>
      </c>
      <c r="C6" s="167">
        <f>'POR CONTA'!G39</f>
        <v>38390.504000000001</v>
      </c>
      <c r="D6" s="51">
        <f>SUM('POR CONTA'!H39+'POR CONTA'!I39+'POR CONTA'!J39+'POR CONTA'!K39+'POR CONTA'!L39+'POR CONTA'!M39)</f>
        <v>13758.4812</v>
      </c>
      <c r="E6" s="51">
        <f>'POR CONTA'!O39</f>
        <v>246.09353333333337</v>
      </c>
      <c r="F6" s="51">
        <f>'POR CONTA'!P39</f>
        <v>246.09353333333337</v>
      </c>
      <c r="G6" s="51">
        <f>'POR CONTA'!Q39</f>
        <v>246.09353333333337</v>
      </c>
      <c r="H6" s="51">
        <f>'POR CONTA'!R39</f>
        <v>246.09353333333337</v>
      </c>
      <c r="I6" s="51">
        <f>'POR CONTA'!S39</f>
        <v>246.09353333333337</v>
      </c>
      <c r="J6" s="51">
        <f>'POR CONTA'!T39</f>
        <v>246.09353333333337</v>
      </c>
      <c r="K6" s="51">
        <f>'POR CONTA'!U39</f>
        <v>246.09353333333337</v>
      </c>
      <c r="L6" s="51">
        <f>'POR CONTA'!V39</f>
        <v>259.4068666666667</v>
      </c>
      <c r="M6" s="51">
        <f>'POR CONTA'!W39</f>
        <v>259.4068666666667</v>
      </c>
      <c r="N6" s="51">
        <f>'POR CONTA'!X39</f>
        <v>259.4068666666667</v>
      </c>
      <c r="O6" s="51">
        <f>'POR CONTA'!Y39</f>
        <v>259.4068666666667</v>
      </c>
      <c r="P6" s="51">
        <f>'POR CONTA'!Z39</f>
        <v>259.4068666666667</v>
      </c>
      <c r="Q6" s="51">
        <f>'POR CONTA'!AA39</f>
        <v>3019.6890666666673</v>
      </c>
      <c r="R6" s="116">
        <f>+'POR CONTA'!AB39</f>
        <v>259.4068666666667</v>
      </c>
      <c r="S6" s="116">
        <f>+'POR CONTA'!AC39</f>
        <v>259.4068666666667</v>
      </c>
      <c r="T6" s="116">
        <f>+'POR CONTA'!AD39</f>
        <v>259.4068666666667</v>
      </c>
      <c r="U6" s="116">
        <f>+'POR CONTA'!AE39</f>
        <v>259.4068666666667</v>
      </c>
      <c r="V6" s="116">
        <f>+'POR CONTA'!AF39</f>
        <v>259.4068666666667</v>
      </c>
      <c r="W6" s="116">
        <f>+'POR CONTA'!AG39</f>
        <v>259.4068666666667</v>
      </c>
      <c r="X6" s="116">
        <f>+'POR CONTA'!AH39</f>
        <v>259.4068666666667</v>
      </c>
      <c r="Y6" s="116">
        <f>+'POR CONTA'!AI39</f>
        <v>259.4068666666667</v>
      </c>
      <c r="Z6" s="116">
        <f>+'POR CONTA'!AJ39</f>
        <v>259.4068666666667</v>
      </c>
      <c r="AA6" s="116">
        <f>+'POR CONTA'!AK39</f>
        <v>259.4068666666667</v>
      </c>
      <c r="AB6" s="116">
        <f>+'POR CONTA'!AL39</f>
        <v>259.4068666666667</v>
      </c>
      <c r="AC6" s="116">
        <f>+'POR CONTA'!AM39</f>
        <v>259.4068666666667</v>
      </c>
      <c r="AD6" s="116">
        <f>+'POR CONTA'!AN39</f>
        <v>3112.8824000000004</v>
      </c>
      <c r="AE6" s="116">
        <f>+'POR CONTA'!AO39</f>
        <v>259.4068666666667</v>
      </c>
      <c r="AF6" s="116">
        <f>+'POR CONTA'!AP39</f>
        <v>259.4068666666667</v>
      </c>
      <c r="AG6" s="116">
        <f>'POR CONTA'!AQ39</f>
        <v>259.4068666666667</v>
      </c>
      <c r="AH6" s="116">
        <f>'POR CONTA'!AR39</f>
        <v>259.4068666666667</v>
      </c>
      <c r="AI6" s="116">
        <f>'POR CONTA'!AS39</f>
        <v>259.4068666666667</v>
      </c>
      <c r="AJ6" s="116">
        <f>'POR CONTA'!AT39</f>
        <v>259.4068666666667</v>
      </c>
      <c r="AK6" s="116">
        <f>'POR CONTA'!AU39</f>
        <v>259.4068666666667</v>
      </c>
      <c r="AL6" s="116">
        <f>'POR CONTA'!AV39</f>
        <v>259.4068666666667</v>
      </c>
      <c r="AM6" s="116">
        <f>'POR CONTA'!AW39</f>
        <v>259.4068666666667</v>
      </c>
      <c r="AN6" s="116">
        <f>'POR CONTA'!AX39</f>
        <v>259.4068666666667</v>
      </c>
      <c r="AO6" s="116">
        <f>'POR CONTA'!AY39</f>
        <v>259.4068666666667</v>
      </c>
      <c r="AP6" s="116">
        <f>'POR CONTA'!AZ39</f>
        <v>259.4068666666667</v>
      </c>
      <c r="AQ6" s="116">
        <f>'POR CONTA'!BA39</f>
        <v>3112.8824000000004</v>
      </c>
      <c r="AR6" s="116">
        <f>'POR CONTA'!BB39</f>
        <v>162.86693333333335</v>
      </c>
      <c r="AS6" s="116">
        <f>'POR CONTA'!BC39</f>
        <v>162.86693333333335</v>
      </c>
      <c r="AT6" s="116">
        <f>'POR CONTA'!BD39</f>
        <v>162.86693333333335</v>
      </c>
      <c r="AU6" s="116">
        <f>'POR CONTA'!BE39</f>
        <v>162.86693333333335</v>
      </c>
      <c r="AV6" s="116">
        <f>'POR CONTA'!BF39</f>
        <v>162.86693333333335</v>
      </c>
      <c r="AW6" s="116">
        <f>'POR CONTA'!BG39</f>
        <v>173.72806666666668</v>
      </c>
      <c r="AX6" s="116">
        <f>'POR CONTA'!BH39</f>
        <v>223.38093333333336</v>
      </c>
      <c r="AY6" s="116">
        <f>'POR CONTA'!BI39</f>
        <v>1211.4436666666668</v>
      </c>
    </row>
    <row r="7" spans="1:51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  <c r="AU7" s="116"/>
      <c r="AV7" s="116"/>
      <c r="AW7" s="116"/>
      <c r="AX7" s="116"/>
      <c r="AY7" s="116"/>
    </row>
    <row r="8" spans="1:51" ht="12.75" customHeight="1" x14ac:dyDescent="0.2">
      <c r="A8" s="160"/>
      <c r="B8" s="161"/>
      <c r="C8" s="162"/>
      <c r="AR8" s="116"/>
      <c r="AS8" s="116"/>
      <c r="AT8" s="116"/>
      <c r="AU8" s="116"/>
      <c r="AV8" s="116"/>
      <c r="AW8" s="116"/>
      <c r="AX8" s="116"/>
      <c r="AY8" s="116"/>
    </row>
    <row r="9" spans="1:51" ht="12.75" customHeight="1" x14ac:dyDescent="0.2">
      <c r="A9" s="239" t="s">
        <v>208</v>
      </c>
      <c r="B9" s="161"/>
      <c r="C9" s="162"/>
      <c r="AR9" s="116"/>
      <c r="AS9" s="116"/>
      <c r="AT9" s="116"/>
      <c r="AU9" s="116"/>
      <c r="AV9" s="116"/>
      <c r="AW9" s="116"/>
      <c r="AX9" s="116"/>
      <c r="AY9" s="116"/>
    </row>
    <row r="10" spans="1:51" ht="12.75" customHeight="1" x14ac:dyDescent="0.2">
      <c r="A10" s="160" t="s">
        <v>209</v>
      </c>
      <c r="B10" s="161"/>
      <c r="C10" s="162"/>
      <c r="AR10" s="116"/>
      <c r="AS10" s="116"/>
      <c r="AT10" s="116"/>
      <c r="AU10" s="116"/>
      <c r="AV10" s="116"/>
      <c r="AW10" s="116"/>
      <c r="AX10" s="116"/>
      <c r="AY10" s="116"/>
    </row>
    <row r="11" spans="1:51" ht="12.75" customHeight="1" x14ac:dyDescent="0.2">
      <c r="A11" s="236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  <c r="AU11" s="116"/>
      <c r="AV11" s="116"/>
      <c r="AW11" s="116"/>
      <c r="AX11" s="116"/>
      <c r="AY11" s="116"/>
    </row>
    <row r="12" spans="1:51" ht="12.75" customHeight="1" x14ac:dyDescent="0.2">
      <c r="A12" s="237"/>
      <c r="B12" s="168">
        <f>'POR CONTA'!F334</f>
        <v>113304.58199999999</v>
      </c>
      <c r="C12" s="167">
        <f>'POR CONTA'!G334</f>
        <v>103373.79079999997</v>
      </c>
      <c r="D12" s="51">
        <f>SUM('POR CONTA'!H334+'POR CONTA'!I334+'POR CONTA'!J334+'POR CONTA'!K334+'POR CONTA'!L334+'POR CONTA'!M334)</f>
        <v>80655.150800000018</v>
      </c>
      <c r="E12" s="51">
        <f>'POR CONTA'!O334</f>
        <v>370.94999999999993</v>
      </c>
      <c r="F12" s="51">
        <f>'POR CONTA'!P334</f>
        <v>370.94999999999993</v>
      </c>
      <c r="G12" s="51">
        <f>'POR CONTA'!Q334</f>
        <v>370.94999999999993</v>
      </c>
      <c r="H12" s="51">
        <f>'POR CONTA'!R334</f>
        <v>394.71</v>
      </c>
      <c r="I12" s="51">
        <f>'POR CONTA'!S334</f>
        <v>596.44999999999993</v>
      </c>
      <c r="J12" s="51">
        <f>'POR CONTA'!T334</f>
        <v>604.46069799999987</v>
      </c>
      <c r="K12" s="51">
        <f>'POR CONTA'!U334</f>
        <v>247.46069800000004</v>
      </c>
      <c r="L12" s="51">
        <f>'POR CONTA'!V334</f>
        <v>247.46069800000004</v>
      </c>
      <c r="M12" s="51">
        <f>'POR CONTA'!W334</f>
        <v>247.46069800000004</v>
      </c>
      <c r="N12" s="51">
        <f>'POR CONTA'!X334</f>
        <v>247.46069800000004</v>
      </c>
      <c r="O12" s="51">
        <f>'POR CONTA'!Y334</f>
        <v>247.46069800000004</v>
      </c>
      <c r="P12" s="51">
        <f>'POR CONTA'!Z334</f>
        <v>247.46069800000004</v>
      </c>
      <c r="Q12" s="51">
        <f>'POR CONTA'!AA334</f>
        <v>4193.2348859999993</v>
      </c>
      <c r="R12" s="116">
        <f>+'POR CONTA'!AB334</f>
        <v>247.46069800000004</v>
      </c>
      <c r="S12" s="116">
        <f>+'POR CONTA'!AC334</f>
        <v>247.46069800000004</v>
      </c>
      <c r="T12" s="116">
        <f>+'POR CONTA'!AD334</f>
        <v>276.91799500000002</v>
      </c>
      <c r="U12" s="116">
        <f>+'POR CONTA'!AE334</f>
        <v>276.91799500000002</v>
      </c>
      <c r="V12" s="116">
        <f>+'POR CONTA'!AF334</f>
        <v>276.91799500000002</v>
      </c>
      <c r="W12" s="116">
        <f>+'POR CONTA'!AG334</f>
        <v>276.91799500000002</v>
      </c>
      <c r="X12" s="116">
        <f>+'POR CONTA'!AH334</f>
        <v>276.91799500000002</v>
      </c>
      <c r="Y12" s="116">
        <f>+'POR CONTA'!AI334</f>
        <v>276.91799500000002</v>
      </c>
      <c r="Z12" s="116">
        <f>+'POR CONTA'!AJ334</f>
        <v>276.91799500000002</v>
      </c>
      <c r="AA12" s="116">
        <f>+'POR CONTA'!AK334</f>
        <v>276.91799500000002</v>
      </c>
      <c r="AB12" s="116">
        <f>+'POR CONTA'!AL334</f>
        <v>276.91799500000002</v>
      </c>
      <c r="AC12" s="116">
        <f>+'POR CONTA'!AM334</f>
        <v>276.91799500000002</v>
      </c>
      <c r="AD12" s="116">
        <f>+'POR CONTA'!AN334</f>
        <v>3264.1013459999995</v>
      </c>
      <c r="AE12" s="116">
        <f>+'POR CONTA'!AO334</f>
        <v>262.96799499999997</v>
      </c>
      <c r="AF12" s="116">
        <f>'POR CONTA'!AP334</f>
        <v>262.96799499999997</v>
      </c>
      <c r="AG12" s="116">
        <f>'POR CONTA'!AQ334</f>
        <v>262.96799499999997</v>
      </c>
      <c r="AH12" s="116">
        <f>'POR CONTA'!AR334</f>
        <v>262.96799499999997</v>
      </c>
      <c r="AI12" s="116">
        <f>'POR CONTA'!AS334</f>
        <v>262.96799499999997</v>
      </c>
      <c r="AJ12" s="116">
        <f>'POR CONTA'!AT334</f>
        <v>262.96799499999997</v>
      </c>
      <c r="AK12" s="116">
        <f>'POR CONTA'!AU334</f>
        <v>262.96799499999997</v>
      </c>
      <c r="AL12" s="116">
        <f>'POR CONTA'!AV334</f>
        <v>262.96799499999997</v>
      </c>
      <c r="AM12" s="116">
        <f>'POR CONTA'!AW334</f>
        <v>262.96799499999997</v>
      </c>
      <c r="AN12" s="116">
        <f>'POR CONTA'!AX334</f>
        <v>262.96799499999997</v>
      </c>
      <c r="AO12" s="116">
        <f>'POR CONTA'!AY334</f>
        <v>262.96799499999997</v>
      </c>
      <c r="AP12" s="116">
        <f>'POR CONTA'!AZ334</f>
        <v>262.96799499999997</v>
      </c>
      <c r="AQ12" s="116">
        <f>+'POR CONTA'!BA334</f>
        <v>3155.6159399999997</v>
      </c>
      <c r="AR12" s="116">
        <f>'POR CONTA'!BB334</f>
        <v>262.96799499999997</v>
      </c>
      <c r="AS12" s="116">
        <f>'POR CONTA'!BC334</f>
        <v>262.96799499999997</v>
      </c>
      <c r="AT12" s="116">
        <f>'POR CONTA'!BD334</f>
        <v>262.96799499999997</v>
      </c>
      <c r="AU12" s="116">
        <f>'POR CONTA'!BE334</f>
        <v>262.96799499999997</v>
      </c>
      <c r="AV12" s="116">
        <f>'POR CONTA'!BF334</f>
        <v>262.96799499999997</v>
      </c>
      <c r="AW12" s="116">
        <f>'POR CONTA'!BG334</f>
        <v>262.96799499999997</v>
      </c>
      <c r="AX12" s="116">
        <f>'POR CONTA'!BH334</f>
        <v>262.96799499999997</v>
      </c>
      <c r="AY12" s="116">
        <f>'POR CONTA'!BI334</f>
        <v>1840.7759649999998</v>
      </c>
    </row>
    <row r="13" spans="1:51" ht="12.75" customHeight="1" x14ac:dyDescent="0.2">
      <c r="A13" s="160"/>
      <c r="B13" s="161"/>
      <c r="C13" s="162"/>
      <c r="AR13" s="116"/>
      <c r="AS13" s="116"/>
      <c r="AT13" s="116"/>
      <c r="AU13" s="116"/>
      <c r="AV13" s="116"/>
      <c r="AW13" s="116"/>
      <c r="AX13" s="116"/>
      <c r="AY13" s="116"/>
    </row>
    <row r="14" spans="1:51" ht="12.75" customHeight="1" x14ac:dyDescent="0.2">
      <c r="A14" s="240" t="s">
        <v>212</v>
      </c>
      <c r="B14" s="169"/>
      <c r="C14" s="170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116"/>
      <c r="AS14" s="116"/>
      <c r="AT14" s="116"/>
      <c r="AU14" s="116"/>
      <c r="AV14" s="116"/>
      <c r="AW14" s="116"/>
      <c r="AX14" s="116"/>
      <c r="AY14" s="116"/>
    </row>
    <row r="15" spans="1:51" ht="12.75" customHeight="1" x14ac:dyDescent="0.2">
      <c r="A15" s="171" t="s">
        <v>213</v>
      </c>
      <c r="B15" s="161"/>
      <c r="C15" s="162"/>
      <c r="AR15" s="116"/>
      <c r="AS15" s="116"/>
      <c r="AT15" s="116"/>
      <c r="AU15" s="116"/>
      <c r="AV15" s="116"/>
      <c r="AW15" s="116"/>
      <c r="AX15" s="116"/>
      <c r="AY15" s="116"/>
    </row>
    <row r="16" spans="1:51" ht="12.75" customHeight="1" x14ac:dyDescent="0.2">
      <c r="A16" s="236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  <c r="AU16" s="116"/>
      <c r="AV16" s="116"/>
      <c r="AW16" s="116"/>
      <c r="AX16" s="116"/>
      <c r="AY16" s="116"/>
    </row>
    <row r="17" spans="1:51" ht="12.75" customHeight="1" x14ac:dyDescent="0.2">
      <c r="A17" s="237"/>
      <c r="B17" s="168">
        <f>'POR CONTA'!F48</f>
        <v>1135.1879999999999</v>
      </c>
      <c r="C17" s="167">
        <f>'POR CONTA'!G48</f>
        <v>1021.6692</v>
      </c>
      <c r="D17" s="51">
        <f>SUM('POR CONTA'!H48+'POR CONTA'!I48+'POR CONTA'!J48+'POR CONTA'!K48+'POR CONTA'!L48+'POR CONTA'!M48)</f>
        <v>613.00152000000014</v>
      </c>
      <c r="E17" s="51">
        <f>'POR CONTA'!O48</f>
        <v>8.513910000000001</v>
      </c>
      <c r="F17" s="51">
        <f>'POR CONTA'!P48</f>
        <v>8.513910000000001</v>
      </c>
      <c r="G17" s="51">
        <f>'POR CONTA'!Q48</f>
        <v>8.513910000000001</v>
      </c>
      <c r="H17" s="51">
        <f>'POR CONTA'!R48</f>
        <v>8.513910000000001</v>
      </c>
      <c r="I17" s="51">
        <f>'POR CONTA'!S48</f>
        <v>8.513910000000001</v>
      </c>
      <c r="J17" s="51">
        <f>'POR CONTA'!T48</f>
        <v>8.513910000000001</v>
      </c>
      <c r="K17" s="51">
        <f>'POR CONTA'!U48</f>
        <v>8.513910000000001</v>
      </c>
      <c r="L17" s="51">
        <f>'POR CONTA'!V48</f>
        <v>8.513910000000001</v>
      </c>
      <c r="M17" s="51">
        <f>'POR CONTA'!W48</f>
        <v>8.513910000000001</v>
      </c>
      <c r="N17" s="51">
        <f>'POR CONTA'!X48</f>
        <v>8.513910000000001</v>
      </c>
      <c r="O17" s="51">
        <f>'POR CONTA'!Y48</f>
        <v>8.513910000000001</v>
      </c>
      <c r="P17" s="51">
        <f>'POR CONTA'!Z48</f>
        <v>8.513910000000001</v>
      </c>
      <c r="Q17" s="51">
        <f>'POR CONTA'!AA48</f>
        <v>102.16691999999999</v>
      </c>
      <c r="R17" s="116">
        <f>+'POR CONTA'!AB48</f>
        <v>8.513910000000001</v>
      </c>
      <c r="S17" s="116">
        <f>+'POR CONTA'!AC48</f>
        <v>8.513910000000001</v>
      </c>
      <c r="T17" s="116">
        <f>+'POR CONTA'!AD48</f>
        <v>8.513910000000001</v>
      </c>
      <c r="U17" s="116">
        <f>+'POR CONTA'!AE48</f>
        <v>8.513910000000001</v>
      </c>
      <c r="V17" s="116">
        <f>+'POR CONTA'!AF48</f>
        <v>8.513910000000001</v>
      </c>
      <c r="W17" s="116">
        <f>+'POR CONTA'!AG48</f>
        <v>8.513910000000001</v>
      </c>
      <c r="X17" s="116">
        <f>+'POR CONTA'!AH48</f>
        <v>8.513910000000001</v>
      </c>
      <c r="Y17" s="116">
        <f>+'POR CONTA'!AI48</f>
        <v>8.513910000000001</v>
      </c>
      <c r="Z17" s="116">
        <f>+'POR CONTA'!AJ48</f>
        <v>8.513910000000001</v>
      </c>
      <c r="AA17" s="116">
        <f>+'POR CONTA'!AK48</f>
        <v>8.513910000000001</v>
      </c>
      <c r="AB17" s="116">
        <f>+'POR CONTA'!AL48</f>
        <v>8.513910000000001</v>
      </c>
      <c r="AC17" s="116">
        <f>+'POR CONTA'!AM48</f>
        <v>8.513910000000001</v>
      </c>
      <c r="AD17" s="116">
        <f>+'POR CONTA'!AN48</f>
        <v>102.16691999999999</v>
      </c>
      <c r="AE17" s="116">
        <f>+'POR CONTA'!AO48</f>
        <v>8.513910000000001</v>
      </c>
      <c r="AF17" s="116">
        <f>+'POR CONTA'!AP48</f>
        <v>8.513910000000001</v>
      </c>
      <c r="AG17" s="116">
        <f>'POR CONTA'!AQ48</f>
        <v>8.513910000000001</v>
      </c>
      <c r="AH17" s="116">
        <f>'POR CONTA'!AR48</f>
        <v>8.513910000000001</v>
      </c>
      <c r="AI17" s="116">
        <f>'POR CONTA'!AS48</f>
        <v>8.513910000000001</v>
      </c>
      <c r="AJ17" s="116">
        <f>'POR CONTA'!AT48</f>
        <v>8.513910000000001</v>
      </c>
      <c r="AK17" s="116">
        <f>'POR CONTA'!AU48</f>
        <v>8.513910000000001</v>
      </c>
      <c r="AL17" s="116">
        <f>'POR CONTA'!AV48</f>
        <v>8.513910000000001</v>
      </c>
      <c r="AM17" s="116">
        <f>'POR CONTA'!AW48</f>
        <v>8.513910000000001</v>
      </c>
      <c r="AN17" s="116">
        <f>'POR CONTA'!AX48</f>
        <v>8.513910000000001</v>
      </c>
      <c r="AO17" s="116">
        <f>'POR CONTA'!AY48</f>
        <v>8.513910000000001</v>
      </c>
      <c r="AP17" s="116">
        <f>'POR CONTA'!AZ48</f>
        <v>8.513910000000001</v>
      </c>
      <c r="AQ17" s="116">
        <f>+'POR CONTA'!BA48</f>
        <v>102.16691999999999</v>
      </c>
      <c r="AR17" s="116">
        <f>'POR CONTA'!BB48</f>
        <v>0</v>
      </c>
      <c r="AS17" s="116">
        <f>'POR CONTA'!BC48</f>
        <v>0</v>
      </c>
      <c r="AT17" s="116">
        <f>'POR CONTA'!BD48</f>
        <v>0</v>
      </c>
      <c r="AU17" s="116">
        <f>'POR CONTA'!BE48</f>
        <v>0</v>
      </c>
      <c r="AV17" s="116"/>
      <c r="AW17" s="116"/>
      <c r="AX17" s="116"/>
      <c r="AY17" s="116">
        <f>'POR CONTA'!BI48</f>
        <v>0</v>
      </c>
    </row>
    <row r="18" spans="1:51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  <c r="AU18" s="116"/>
      <c r="AV18" s="116"/>
      <c r="AW18" s="116"/>
      <c r="AX18" s="116"/>
      <c r="AY18" s="116"/>
    </row>
    <row r="19" spans="1:51" ht="12.75" customHeight="1" x14ac:dyDescent="0.2">
      <c r="A19" s="171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  <c r="AU19" s="116"/>
      <c r="AV19" s="116"/>
      <c r="AW19" s="116"/>
      <c r="AX19" s="116"/>
      <c r="AY19" s="116"/>
    </row>
    <row r="20" spans="1:51" ht="12.75" customHeight="1" x14ac:dyDescent="0.2">
      <c r="A20" s="236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  <c r="AU20" s="116"/>
      <c r="AV20" s="116"/>
      <c r="AW20" s="116"/>
      <c r="AX20" s="116"/>
      <c r="AY20" s="116"/>
    </row>
    <row r="21" spans="1:51" ht="12.75" customHeight="1" x14ac:dyDescent="0.2">
      <c r="A21" s="237"/>
      <c r="B21" s="168">
        <f>'POR CONTA'!F63</f>
        <v>11782.32</v>
      </c>
      <c r="C21" s="167">
        <f>'POR CONTA'!G63</f>
        <v>10604.088000000002</v>
      </c>
      <c r="D21" s="51">
        <f>SUM('POR CONTA'!H63+'POR CONTA'!I63+'POR CONTA'!J63+'POR CONTA'!K63+'POR CONTA'!L63+'POR CONTA'!M63)</f>
        <v>6071.100300000001</v>
      </c>
      <c r="E21" s="51">
        <f>'POR CONTA'!O63</f>
        <v>88.367400000000004</v>
      </c>
      <c r="F21" s="51">
        <f>'POR CONTA'!P63</f>
        <v>88.367400000000004</v>
      </c>
      <c r="G21" s="51">
        <f>'POR CONTA'!Q63</f>
        <v>88.367400000000004</v>
      </c>
      <c r="H21" s="51">
        <f>'POR CONTA'!R63</f>
        <v>88.367400000000004</v>
      </c>
      <c r="I21" s="51">
        <f>'POR CONTA'!S63</f>
        <v>88.367400000000004</v>
      </c>
      <c r="J21" s="51">
        <f>'POR CONTA'!T63</f>
        <v>88.367400000000004</v>
      </c>
      <c r="K21" s="51">
        <f>'POR CONTA'!U63</f>
        <v>88.367400000000004</v>
      </c>
      <c r="L21" s="51">
        <f>'POR CONTA'!V63</f>
        <v>88.367400000000004</v>
      </c>
      <c r="M21" s="51">
        <f>'POR CONTA'!W63</f>
        <v>88.367400000000004</v>
      </c>
      <c r="N21" s="51">
        <f>'POR CONTA'!X63</f>
        <v>88.367400000000004</v>
      </c>
      <c r="O21" s="51">
        <f>'POR CONTA'!Y63</f>
        <v>88.367400000000004</v>
      </c>
      <c r="P21" s="51">
        <f>'POR CONTA'!Z63</f>
        <v>88.367400000000004</v>
      </c>
      <c r="Q21" s="51">
        <f>'POR CONTA'!AA63</f>
        <v>1060.4087999999999</v>
      </c>
      <c r="R21" s="100">
        <f>+'POR CONTA'!AB63</f>
        <v>88.367400000000004</v>
      </c>
      <c r="S21" s="100">
        <f>+'POR CONTA'!AC63</f>
        <v>88.367400000000004</v>
      </c>
      <c r="T21" s="100">
        <f>+'POR CONTA'!AD63</f>
        <v>88.367400000000004</v>
      </c>
      <c r="U21" s="100">
        <f>+'POR CONTA'!AE63</f>
        <v>88.367400000000004</v>
      </c>
      <c r="V21" s="100">
        <f>+'POR CONTA'!AF63</f>
        <v>88.367400000000004</v>
      </c>
      <c r="W21" s="100">
        <f>+'POR CONTA'!AG63</f>
        <v>88.367400000000004</v>
      </c>
      <c r="X21" s="100">
        <f>+'POR CONTA'!AH63</f>
        <v>88.367400000000004</v>
      </c>
      <c r="Y21" s="100">
        <f>+'POR CONTA'!AI63</f>
        <v>88.367400000000004</v>
      </c>
      <c r="Z21" s="100">
        <f>+'POR CONTA'!AJ63</f>
        <v>88.367400000000004</v>
      </c>
      <c r="AA21" s="100">
        <f>+'POR CONTA'!AK63</f>
        <v>88.367400000000004</v>
      </c>
      <c r="AB21" s="100">
        <f>+'POR CONTA'!AL63</f>
        <v>88.367400000000004</v>
      </c>
      <c r="AC21" s="100">
        <f>+'POR CONTA'!AM63</f>
        <v>88.367400000000004</v>
      </c>
      <c r="AD21" s="116">
        <f>+'POR CONTA'!AN63</f>
        <v>1060.4087999999999</v>
      </c>
      <c r="AE21" s="116">
        <f>+'POR CONTA'!AO63</f>
        <v>88.367400000000004</v>
      </c>
      <c r="AF21" s="116">
        <f>+'POR CONTA'!AP63</f>
        <v>88.367400000000004</v>
      </c>
      <c r="AG21" s="116">
        <f>'POR CONTA'!AQ63</f>
        <v>88.367400000000004</v>
      </c>
      <c r="AH21" s="116">
        <f>'POR CONTA'!AR63</f>
        <v>88.367400000000004</v>
      </c>
      <c r="AI21" s="116">
        <f>'POR CONTA'!AS63</f>
        <v>88.367400000000004</v>
      </c>
      <c r="AJ21" s="116">
        <f>'POR CONTA'!AT63</f>
        <v>88.367400000000004</v>
      </c>
      <c r="AK21" s="116">
        <f>'POR CONTA'!AU63</f>
        <v>88.367400000000004</v>
      </c>
      <c r="AL21" s="116">
        <f>'POR CONTA'!AV63</f>
        <v>88.367400000000004</v>
      </c>
      <c r="AM21" s="116">
        <f>'POR CONTA'!AW63</f>
        <v>88.367400000000004</v>
      </c>
      <c r="AN21" s="116">
        <f>'POR CONTA'!AX63</f>
        <v>88.367400000000004</v>
      </c>
      <c r="AO21" s="116">
        <f>'POR CONTA'!AY63</f>
        <v>88.367400000000004</v>
      </c>
      <c r="AP21" s="116">
        <f>'POR CONTA'!AZ63</f>
        <v>88.367400000000004</v>
      </c>
      <c r="AQ21" s="116">
        <f>+'POR CONTA'!BA63</f>
        <v>1060.4087999999999</v>
      </c>
      <c r="AR21" s="116">
        <f>'POR CONTA'!BB63</f>
        <v>12.6675</v>
      </c>
      <c r="AS21" s="116">
        <f>'POR CONTA'!BC63</f>
        <v>12.6675</v>
      </c>
      <c r="AT21" s="116">
        <f>'POR CONTA'!BD63</f>
        <v>12.6675</v>
      </c>
      <c r="AU21" s="116">
        <f>'POR CONTA'!BE63</f>
        <v>12.6675</v>
      </c>
      <c r="AV21" s="116">
        <f>'POR CONTA'!BF63</f>
        <v>12.6675</v>
      </c>
      <c r="AW21" s="116">
        <f>'POR CONTA'!BG63</f>
        <v>12.6675</v>
      </c>
      <c r="AX21" s="116">
        <f>'POR CONTA'!BH63</f>
        <v>12.6675</v>
      </c>
      <c r="AY21" s="116">
        <f>'POR CONTA'!BI63</f>
        <v>88.672500000000014</v>
      </c>
    </row>
    <row r="22" spans="1:51" ht="12.75" customHeight="1" x14ac:dyDescent="0.2">
      <c r="A22" s="171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  <c r="AU22" s="116"/>
      <c r="AV22" s="116"/>
      <c r="AW22" s="116"/>
      <c r="AX22" s="116"/>
      <c r="AY22" s="116"/>
    </row>
    <row r="23" spans="1:51" ht="12.75" customHeight="1" x14ac:dyDescent="0.2">
      <c r="A23" s="171" t="s">
        <v>219</v>
      </c>
      <c r="B23" s="161"/>
      <c r="C23" s="162"/>
      <c r="AR23" s="116"/>
      <c r="AS23" s="116"/>
      <c r="AT23" s="116"/>
      <c r="AU23" s="116"/>
      <c r="AV23" s="116"/>
      <c r="AW23" s="116"/>
      <c r="AX23" s="116"/>
      <c r="AY23" s="116"/>
    </row>
    <row r="24" spans="1:51" ht="12.75" customHeight="1" x14ac:dyDescent="0.2">
      <c r="A24" s="236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  <c r="AU24" s="116"/>
      <c r="AV24" s="116"/>
      <c r="AW24" s="116"/>
      <c r="AX24" s="116"/>
      <c r="AY24" s="116"/>
    </row>
    <row r="25" spans="1:51" ht="12.75" customHeight="1" x14ac:dyDescent="0.2">
      <c r="A25" s="237"/>
      <c r="B25" s="168">
        <f>'POR CONTA'!F250</f>
        <v>134557.23300000001</v>
      </c>
      <c r="C25" s="167">
        <f>'POR CONTA'!G250</f>
        <v>121101.50970000004</v>
      </c>
      <c r="D25" s="51">
        <f>SUM('POR CONTA'!H250+'POR CONTA'!I250+'POR CONTA'!J250+'POR CONTA'!K250+'POR CONTA'!L250+'POR CONTA'!M250)</f>
        <v>52219.830820000032</v>
      </c>
      <c r="E25" s="51">
        <f>'POR CONTA'!O250</f>
        <v>852.41424749999953</v>
      </c>
      <c r="F25" s="51">
        <f>'POR CONTA'!P250</f>
        <v>852.41424749999953</v>
      </c>
      <c r="G25" s="51">
        <f>'POR CONTA'!Q250</f>
        <v>852.41424749999953</v>
      </c>
      <c r="H25" s="51">
        <f>'POR CONTA'!R250</f>
        <v>852.41424749999953</v>
      </c>
      <c r="I25" s="51">
        <f>'POR CONTA'!S250</f>
        <v>852.41424749999953</v>
      </c>
      <c r="J25" s="51">
        <f>'POR CONTA'!T250</f>
        <v>852.41424749999953</v>
      </c>
      <c r="K25" s="51">
        <f>'POR CONTA'!U250</f>
        <v>852.41424749999953</v>
      </c>
      <c r="L25" s="51">
        <f>'POR CONTA'!V250</f>
        <v>852.41424749999953</v>
      </c>
      <c r="M25" s="51">
        <f>'POR CONTA'!W250</f>
        <v>852.41424749999953</v>
      </c>
      <c r="N25" s="51">
        <f>'POR CONTA'!X250</f>
        <v>852.41424749999953</v>
      </c>
      <c r="O25" s="51">
        <f>'POR CONTA'!Y250</f>
        <v>852.41424749999953</v>
      </c>
      <c r="P25" s="51">
        <f>'POR CONTA'!Z250</f>
        <v>852.41424749999953</v>
      </c>
      <c r="Q25" s="51">
        <f>'POR CONTA'!AA250</f>
        <v>10228.970969999995</v>
      </c>
      <c r="R25" s="51">
        <f>'POR CONTA'!AB250</f>
        <v>852.41424749999953</v>
      </c>
      <c r="S25" s="51">
        <f>'POR CONTA'!AC250</f>
        <v>852.41424749999953</v>
      </c>
      <c r="T25" s="51">
        <f>'POR CONTA'!AD250</f>
        <v>852.41424749999953</v>
      </c>
      <c r="U25" s="51">
        <f>'POR CONTA'!AE250</f>
        <v>852.41424749999953</v>
      </c>
      <c r="V25" s="51">
        <f>'POR CONTA'!AF250</f>
        <v>852.41424749999953</v>
      </c>
      <c r="W25" s="51">
        <f>'POR CONTA'!AG250</f>
        <v>852.41424749999953</v>
      </c>
      <c r="X25" s="51">
        <f>'POR CONTA'!AH250</f>
        <v>852.41424749999953</v>
      </c>
      <c r="Y25" s="51">
        <f>'POR CONTA'!AI250</f>
        <v>852.41424749999953</v>
      </c>
      <c r="Z25" s="51">
        <f>'POR CONTA'!AJ250</f>
        <v>852.41424749999953</v>
      </c>
      <c r="AA25" s="51">
        <f>'POR CONTA'!AK250</f>
        <v>852.41424749999953</v>
      </c>
      <c r="AB25" s="51">
        <f>'POR CONTA'!AL250</f>
        <v>852.41424749999953</v>
      </c>
      <c r="AC25" s="51">
        <f>'POR CONTA'!AM250</f>
        <v>852.41424749999953</v>
      </c>
      <c r="AD25" s="51">
        <f>'POR CONTA'!AN250</f>
        <v>10228.970969999995</v>
      </c>
      <c r="AE25" s="51">
        <f>'POR CONTA'!AO250</f>
        <v>852.41424749999953</v>
      </c>
      <c r="AF25" s="51">
        <f>'POR CONTA'!AP250</f>
        <v>944.08674749999989</v>
      </c>
      <c r="AG25" s="51">
        <f>'POR CONTA'!AQ250</f>
        <v>982.14174749999972</v>
      </c>
      <c r="AH25" s="51">
        <f>'POR CONTA'!AR250</f>
        <v>982.14174749999972</v>
      </c>
      <c r="AI25" s="51">
        <f>'POR CONTA'!AS250</f>
        <v>982.14174749999972</v>
      </c>
      <c r="AJ25" s="51">
        <f>'POR CONTA'!AT250</f>
        <v>982.14174749999972</v>
      </c>
      <c r="AK25" s="51">
        <f>'POR CONTA'!AU250</f>
        <v>982.14174749999972</v>
      </c>
      <c r="AL25" s="51">
        <f>'POR CONTA'!AV250</f>
        <v>982.14174749999972</v>
      </c>
      <c r="AM25" s="51">
        <f>'POR CONTA'!AW250</f>
        <v>1009.1792474999996</v>
      </c>
      <c r="AN25" s="51">
        <f>'POR CONTA'!AX250</f>
        <v>1009.1792474999996</v>
      </c>
      <c r="AO25" s="51">
        <f>'POR CONTA'!AY250</f>
        <v>1009.1792474999996</v>
      </c>
      <c r="AP25" s="51">
        <f>'POR CONTA'!AZ250</f>
        <v>1009.1792474999996</v>
      </c>
      <c r="AQ25" s="51">
        <f>'POR CONTA'!BA250</f>
        <v>11726.068469999998</v>
      </c>
      <c r="AR25" s="116">
        <f>'POR CONTA'!BB250</f>
        <v>414.87499999999989</v>
      </c>
      <c r="AS25" s="116">
        <f>'POR CONTA'!BC250</f>
        <v>402.13499999999988</v>
      </c>
      <c r="AT25" s="116">
        <f>'POR CONTA'!BD250</f>
        <v>402.13499999999988</v>
      </c>
      <c r="AU25" s="116">
        <f>'POR CONTA'!BE250</f>
        <v>402.13499999999988</v>
      </c>
      <c r="AV25" s="116">
        <f>'POR CONTA'!BF250</f>
        <v>427.63499999999988</v>
      </c>
      <c r="AW25" s="116">
        <f>'POR CONTA'!BG250</f>
        <v>427.63499999999988</v>
      </c>
      <c r="AX25" s="116">
        <f>'POR CONTA'!BH250</f>
        <v>427.63499999999988</v>
      </c>
      <c r="AY25" s="116">
        <f>'POR CONTA'!BI250</f>
        <v>2904.1849999999986</v>
      </c>
    </row>
    <row r="26" spans="1:51" ht="12.75" customHeight="1" x14ac:dyDescent="0.2">
      <c r="A26" s="172"/>
      <c r="B26" s="173"/>
      <c r="C26" s="174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1106.0605574999997</v>
      </c>
      <c r="AN26" s="116">
        <f t="shared" si="3"/>
        <v>1106.0605574999997</v>
      </c>
      <c r="AO26" s="116">
        <f t="shared" si="3"/>
        <v>1106.0605574999997</v>
      </c>
      <c r="AP26" s="116">
        <f t="shared" ref="AP26:AU26" si="4">AP17+AP21+AP25</f>
        <v>1106.0605574999997</v>
      </c>
      <c r="AQ26" s="116">
        <f t="shared" si="4"/>
        <v>12888.644189999999</v>
      </c>
      <c r="AR26" s="116">
        <f t="shared" si="4"/>
        <v>427.5424999999999</v>
      </c>
      <c r="AS26" s="116">
        <f>AS17+AS21+AS25</f>
        <v>414.8024999999999</v>
      </c>
      <c r="AT26" s="116">
        <f t="shared" si="4"/>
        <v>414.8024999999999</v>
      </c>
      <c r="AU26" s="116">
        <f t="shared" si="4"/>
        <v>414.8024999999999</v>
      </c>
      <c r="AV26" s="116">
        <f>AV17+AV21+AV25</f>
        <v>440.3024999999999</v>
      </c>
      <c r="AW26" s="116">
        <f>AW17+AW21+AW25</f>
        <v>440.3024999999999</v>
      </c>
      <c r="AX26" s="116">
        <f>AX17+AX21+AX25</f>
        <v>440.3024999999999</v>
      </c>
      <c r="AY26" s="116">
        <f>AY17+AY21+AY25</f>
        <v>2992.8574999999987</v>
      </c>
    </row>
    <row r="27" spans="1:51" ht="12.75" customHeight="1" x14ac:dyDescent="0.2">
      <c r="A27" s="239" t="s">
        <v>214</v>
      </c>
      <c r="B27" s="161"/>
      <c r="C27" s="162"/>
      <c r="D27" s="100"/>
      <c r="AR27" s="116"/>
      <c r="AS27" s="116"/>
      <c r="AT27" s="116"/>
      <c r="AU27" s="116"/>
      <c r="AV27" s="116"/>
      <c r="AW27" s="116"/>
      <c r="AX27" s="116"/>
      <c r="AY27" s="116"/>
    </row>
    <row r="28" spans="1:51" ht="12.75" customHeight="1" x14ac:dyDescent="0.2">
      <c r="A28" s="36" t="s">
        <v>215</v>
      </c>
      <c r="B28" s="161"/>
      <c r="C28" s="162"/>
      <c r="AR28" s="116"/>
      <c r="AS28" s="116"/>
      <c r="AT28" s="116"/>
      <c r="AU28" s="116"/>
      <c r="AV28" s="116"/>
      <c r="AW28" s="116"/>
      <c r="AX28" s="116"/>
      <c r="AY28" s="116"/>
    </row>
    <row r="29" spans="1:51" ht="12.75" customHeight="1" x14ac:dyDescent="0.2">
      <c r="A29" s="236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  <c r="AU29" s="116"/>
      <c r="AV29" s="116"/>
      <c r="AW29" s="116"/>
      <c r="AX29" s="116"/>
      <c r="AY29" s="116"/>
    </row>
    <row r="30" spans="1:51" ht="12.75" customHeight="1" x14ac:dyDescent="0.2">
      <c r="A30" s="237"/>
      <c r="B30" s="168">
        <f>'POR CONTA'!F340</f>
        <v>153720</v>
      </c>
      <c r="C30" s="167">
        <f>'POR CONTA'!G340</f>
        <v>138348</v>
      </c>
      <c r="D30" s="51">
        <f>('POR CONTA'!L340+'POR CONTA'!M340)</f>
        <v>39198.600000000006</v>
      </c>
      <c r="E30" s="51">
        <f>'POR CONTA'!O340</f>
        <v>2305.8000000000002</v>
      </c>
      <c r="F30" s="51">
        <f>'POR CONTA'!P340</f>
        <v>2305.8000000000002</v>
      </c>
      <c r="G30" s="51">
        <f>'POR CONTA'!Q340</f>
        <v>2305.8000000000002</v>
      </c>
      <c r="H30" s="51">
        <f>'POR CONTA'!R340</f>
        <v>2305.8000000000002</v>
      </c>
      <c r="I30" s="51">
        <f>'POR CONTA'!S340</f>
        <v>2305.8000000000002</v>
      </c>
      <c r="J30" s="51">
        <f>'POR CONTA'!T340</f>
        <v>2305.8000000000002</v>
      </c>
      <c r="K30" s="51">
        <f>'POR CONTA'!U340</f>
        <v>2305.8000000000002</v>
      </c>
      <c r="L30" s="51">
        <f>'POR CONTA'!V340</f>
        <v>2305.8000000000002</v>
      </c>
      <c r="M30" s="51">
        <f>'POR CONTA'!W340</f>
        <v>2305.8000000000002</v>
      </c>
      <c r="N30" s="51">
        <f>'POR CONTA'!X340</f>
        <v>2305.8000000000002</v>
      </c>
      <c r="O30" s="51">
        <f>'POR CONTA'!Y340</f>
        <v>2305.8000000000002</v>
      </c>
      <c r="P30" s="51">
        <f>'POR CONTA'!Z340</f>
        <v>2305.8000000000002</v>
      </c>
      <c r="Q30" s="51">
        <f>'POR CONTA'!AA340</f>
        <v>27669.600000000006</v>
      </c>
      <c r="R30" s="51">
        <f>'POR CONTA'!AB340</f>
        <v>2305.8000000000002</v>
      </c>
      <c r="S30" s="51">
        <f>'POR CONTA'!AC340</f>
        <v>2305.8000000000002</v>
      </c>
      <c r="T30" s="51">
        <f>'POR CONTA'!AD340</f>
        <v>2305.8000000000002</v>
      </c>
      <c r="U30" s="51">
        <f>'POR CONTA'!AE340</f>
        <v>2305.8000000000002</v>
      </c>
      <c r="V30" s="51">
        <f>'POR CONTA'!AF340</f>
        <v>2305.8000000000002</v>
      </c>
      <c r="W30" s="51">
        <f>'POR CONTA'!AG340</f>
        <v>2305.8000000000002</v>
      </c>
      <c r="X30" s="51">
        <f>'POR CONTA'!AH340</f>
        <v>2305.8000000000002</v>
      </c>
      <c r="Y30" s="51">
        <f>'POR CONTA'!AI340</f>
        <v>2305.8000000000002</v>
      </c>
      <c r="Z30" s="51">
        <f>'POR CONTA'!AJ340</f>
        <v>2305.8000000000002</v>
      </c>
      <c r="AA30" s="51">
        <f>'POR CONTA'!AK340</f>
        <v>2305.8000000000002</v>
      </c>
      <c r="AB30" s="51">
        <f>'POR CONTA'!AL340</f>
        <v>2305.8000000000002</v>
      </c>
      <c r="AC30" s="51">
        <f>'POR CONTA'!AM340</f>
        <v>2305.8000000000002</v>
      </c>
      <c r="AD30" s="51">
        <f>'POR CONTA'!AN340</f>
        <v>27669.599999999995</v>
      </c>
      <c r="AE30" s="51">
        <f>'POR CONTA'!AO340</f>
        <v>2305.8000000000002</v>
      </c>
      <c r="AF30" s="51">
        <f>'POR CONTA'!AP340</f>
        <v>2305.8000000000002</v>
      </c>
      <c r="AG30" s="51">
        <f>'POR CONTA'!AQ340</f>
        <v>2305.8000000000002</v>
      </c>
      <c r="AH30" s="51">
        <f>'POR CONTA'!AR340</f>
        <v>2305.8000000000002</v>
      </c>
      <c r="AI30" s="51">
        <f>'POR CONTA'!AS340</f>
        <v>2305.8000000000002</v>
      </c>
      <c r="AJ30" s="51">
        <f>'POR CONTA'!AT340</f>
        <v>2305.8000000000002</v>
      </c>
      <c r="AK30" s="51">
        <f>'POR CONTA'!AU340</f>
        <v>2305.8000000000002</v>
      </c>
      <c r="AL30" s="51">
        <f>'POR CONTA'!AV340</f>
        <v>0</v>
      </c>
      <c r="AM30" s="51">
        <f>'POR CONTA'!AW340</f>
        <v>0</v>
      </c>
      <c r="AN30" s="51">
        <f>'POR CONTA'!AX340</f>
        <v>0</v>
      </c>
      <c r="AO30" s="51">
        <f>'POR CONTA'!AY340</f>
        <v>0</v>
      </c>
      <c r="AP30" s="51">
        <f>'POR CONTA'!AZ340</f>
        <v>0</v>
      </c>
      <c r="AQ30" s="51">
        <f>'POR CONTA'!BA340</f>
        <v>16140.599999999999</v>
      </c>
      <c r="AR30" s="116">
        <f>'POR CONTA'!BB340</f>
        <v>0</v>
      </c>
      <c r="AS30" s="116">
        <f>'POR CONTA'!BC340</f>
        <v>0</v>
      </c>
      <c r="AT30" s="116">
        <f>'POR CONTA'!BD340</f>
        <v>0</v>
      </c>
      <c r="AU30" s="116">
        <f>'POR CONTA'!BE340</f>
        <v>0</v>
      </c>
      <c r="AV30" s="116"/>
      <c r="AW30" s="116"/>
      <c r="AX30" s="116"/>
      <c r="AY30" s="116">
        <f>'POR CONTA'!BI340</f>
        <v>0</v>
      </c>
    </row>
    <row r="31" spans="1:51" ht="12.75" customHeight="1" x14ac:dyDescent="0.2">
      <c r="A31" s="160"/>
      <c r="B31" s="161"/>
      <c r="C31" s="162"/>
      <c r="AR31" s="116"/>
      <c r="AS31" s="116"/>
      <c r="AT31" s="116"/>
      <c r="AU31" s="116"/>
      <c r="AV31" s="116"/>
      <c r="AW31" s="116"/>
      <c r="AX31" s="116"/>
      <c r="AY31" s="116"/>
    </row>
    <row r="32" spans="1:51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  <c r="AU32" s="116"/>
      <c r="AV32" s="116"/>
      <c r="AW32" s="116"/>
      <c r="AX32" s="116"/>
      <c r="AY32" s="116"/>
    </row>
    <row r="33" spans="1:51" ht="12.75" customHeight="1" x14ac:dyDescent="0.2">
      <c r="A33" s="175" t="s">
        <v>204</v>
      </c>
      <c r="B33" s="168">
        <v>2285000</v>
      </c>
      <c r="C33" s="162"/>
      <c r="AR33" s="116"/>
      <c r="AS33" s="116"/>
      <c r="AT33" s="116"/>
      <c r="AU33" s="116"/>
      <c r="AV33" s="116"/>
      <c r="AW33" s="116"/>
      <c r="AX33" s="116"/>
      <c r="AY33" s="116"/>
    </row>
    <row r="34" spans="1:51" ht="12.75" customHeight="1" thickBot="1" x14ac:dyDescent="0.25">
      <c r="A34" s="160"/>
      <c r="B34" s="161"/>
      <c r="C34" s="162"/>
      <c r="AR34" s="116"/>
      <c r="AS34" s="116"/>
      <c r="AT34" s="116"/>
      <c r="AU34" s="116"/>
      <c r="AV34" s="116"/>
      <c r="AW34" s="116"/>
      <c r="AX34" s="116"/>
      <c r="AY34" s="116"/>
    </row>
    <row r="35" spans="1:51" ht="12.75" customHeight="1" thickTop="1" x14ac:dyDescent="0.2">
      <c r="A35" s="176"/>
      <c r="B35" s="177">
        <f>B6+B12+B25+B17+B21+B30+B33</f>
        <v>2747487.443</v>
      </c>
      <c r="C35" s="177"/>
      <c r="D35" s="177">
        <f t="shared" ref="D35:AD35" si="5">D6+D12+D25+D17+D21+D30</f>
        <v>192516.16464000003</v>
      </c>
      <c r="E35" s="177">
        <f t="shared" si="5"/>
        <v>3872.1390908333333</v>
      </c>
      <c r="F35" s="177">
        <f t="shared" si="5"/>
        <v>3872.1390908333333</v>
      </c>
      <c r="G35" s="177">
        <f t="shared" si="5"/>
        <v>3872.1390908333333</v>
      </c>
      <c r="H35" s="177">
        <f t="shared" si="5"/>
        <v>3895.899090833333</v>
      </c>
      <c r="I35" s="177">
        <f t="shared" si="5"/>
        <v>4097.6390908333333</v>
      </c>
      <c r="J35" s="177">
        <f t="shared" si="5"/>
        <v>4105.6497888333333</v>
      </c>
      <c r="K35" s="177">
        <f t="shared" si="5"/>
        <v>3748.6497888333333</v>
      </c>
      <c r="L35" s="177">
        <f t="shared" si="5"/>
        <v>3761.9631221666664</v>
      </c>
      <c r="M35" s="177">
        <f t="shared" si="5"/>
        <v>3761.9631221666664</v>
      </c>
      <c r="N35" s="177">
        <f t="shared" si="5"/>
        <v>3761.9631221666664</v>
      </c>
      <c r="O35" s="177">
        <f t="shared" si="5"/>
        <v>3761.9631221666664</v>
      </c>
      <c r="P35" s="177">
        <f t="shared" si="5"/>
        <v>3761.9631221666664</v>
      </c>
      <c r="Q35" s="177">
        <f t="shared" si="5"/>
        <v>46274.070642666666</v>
      </c>
      <c r="R35" s="177">
        <f t="shared" si="5"/>
        <v>3761.9631221666664</v>
      </c>
      <c r="S35" s="177">
        <f t="shared" si="5"/>
        <v>3761.9631221666664</v>
      </c>
      <c r="T35" s="177">
        <f t="shared" si="5"/>
        <v>3791.4204191666668</v>
      </c>
      <c r="U35" s="177">
        <f t="shared" si="5"/>
        <v>3791.4204191666668</v>
      </c>
      <c r="V35" s="177">
        <f t="shared" si="5"/>
        <v>3791.4204191666668</v>
      </c>
      <c r="W35" s="177">
        <f t="shared" si="5"/>
        <v>3791.4204191666668</v>
      </c>
      <c r="X35" s="177">
        <f t="shared" si="5"/>
        <v>3791.4204191666668</v>
      </c>
      <c r="Y35" s="177">
        <f t="shared" si="5"/>
        <v>3791.4204191666668</v>
      </c>
      <c r="Z35" s="177">
        <f t="shared" si="5"/>
        <v>3791.4204191666668</v>
      </c>
      <c r="AA35" s="177">
        <f t="shared" si="5"/>
        <v>3791.4204191666668</v>
      </c>
      <c r="AB35" s="177">
        <f t="shared" si="5"/>
        <v>3791.4204191666668</v>
      </c>
      <c r="AC35" s="177">
        <f t="shared" si="5"/>
        <v>3791.4204191666668</v>
      </c>
      <c r="AD35" s="177">
        <f t="shared" si="5"/>
        <v>45438.130435999992</v>
      </c>
      <c r="AE35" s="177">
        <f t="shared" ref="AE35:AG35" si="6">AE6+AE12+AE25+AE17+AE21+AE30</f>
        <v>3777.470419166666</v>
      </c>
      <c r="AF35" s="177">
        <f t="shared" si="6"/>
        <v>3869.1429191666666</v>
      </c>
      <c r="AG35" s="177">
        <f t="shared" si="6"/>
        <v>3907.1979191666669</v>
      </c>
      <c r="AH35" s="177">
        <f t="shared" ref="AH35:AK35" si="7">AH6+AH12+AH25+AH17+AH21+AH30</f>
        <v>3907.1979191666669</v>
      </c>
      <c r="AI35" s="177">
        <f t="shared" si="7"/>
        <v>3907.1979191666669</v>
      </c>
      <c r="AJ35" s="177">
        <f t="shared" si="7"/>
        <v>3907.1979191666669</v>
      </c>
      <c r="AK35" s="177">
        <f t="shared" si="7"/>
        <v>3907.1979191666669</v>
      </c>
      <c r="AL35" s="177">
        <f t="shared" ref="AL35:AO35" si="8">AL6+AL12+AL25+AL17+AL21+AL30</f>
        <v>1601.3979191666665</v>
      </c>
      <c r="AM35" s="177">
        <f t="shared" si="8"/>
        <v>1628.4354191666664</v>
      </c>
      <c r="AN35" s="177">
        <f t="shared" si="8"/>
        <v>1628.4354191666664</v>
      </c>
      <c r="AO35" s="177">
        <f t="shared" si="8"/>
        <v>1628.4354191666664</v>
      </c>
      <c r="AP35" s="177">
        <f t="shared" ref="AP35:AS35" si="9">AP6+AP12+AP25+AP17+AP21+AP30</f>
        <v>1628.4354191666664</v>
      </c>
      <c r="AQ35" s="177">
        <f t="shared" si="9"/>
        <v>35297.742529999996</v>
      </c>
      <c r="AR35" s="177">
        <f>AR6+AR12+AR25+AR17+AR21+AR30</f>
        <v>853.37742833333323</v>
      </c>
      <c r="AS35" s="177">
        <f t="shared" si="9"/>
        <v>840.63742833333322</v>
      </c>
      <c r="AT35" s="177">
        <f>AT6+AT12+AT25+AT17+AT21+AT30</f>
        <v>840.63742833333322</v>
      </c>
      <c r="AU35" s="177">
        <f>AU6+AU12+AU25+AU17+AU21+AU30</f>
        <v>840.63742833333322</v>
      </c>
      <c r="AV35" s="177">
        <f>AV6+AV12+AV25+AV17+AV21+AV30</f>
        <v>866.13742833333322</v>
      </c>
      <c r="AW35" s="177">
        <f>AW6+AW12+AW25+AW17+AW21+AW30</f>
        <v>876.99856166666655</v>
      </c>
      <c r="AX35" s="177">
        <f>AX6+AX12+AX25+AX17+AX21+AX30</f>
        <v>926.65142833333323</v>
      </c>
      <c r="AY35" s="177">
        <f>AY6+AY12+AY25+AY17+AY21+AY30</f>
        <v>6045.0771316666651</v>
      </c>
    </row>
    <row r="36" spans="1:51" ht="12.75" customHeight="1" thickBot="1" x14ac:dyDescent="0.25">
      <c r="A36" s="160"/>
      <c r="B36" s="168">
        <f>B35-B33</f>
        <v>462487.44299999997</v>
      </c>
      <c r="C36" s="161"/>
      <c r="Q36" s="100"/>
    </row>
    <row r="37" spans="1:51" ht="12.75" customHeight="1" thickBot="1" x14ac:dyDescent="0.25">
      <c r="A37" s="178"/>
      <c r="B37" s="179"/>
      <c r="C37" s="179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1">
        <f>+Q35+D35</f>
        <v>238790.23528266669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</row>
    <row r="38" spans="1:51" ht="12.75" customHeight="1" x14ac:dyDescent="0.2">
      <c r="A38" s="160"/>
      <c r="B38" s="161"/>
      <c r="C38" s="161"/>
    </row>
    <row r="39" spans="1:51" ht="12.75" customHeight="1" thickBot="1" x14ac:dyDescent="0.2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AS39" s="212"/>
    </row>
    <row r="40" spans="1:51" ht="12.75" customHeight="1" thickTop="1" x14ac:dyDescent="0.2">
      <c r="A40" s="160"/>
      <c r="B40" s="161"/>
      <c r="C40" s="161"/>
    </row>
    <row r="41" spans="1:51" ht="12.75" customHeight="1" x14ac:dyDescent="0.2">
      <c r="A41" s="160"/>
      <c r="B41" s="161"/>
      <c r="C41" s="161"/>
    </row>
    <row r="42" spans="1:51" ht="12.75" customHeight="1" x14ac:dyDescent="0.2">
      <c r="A42" s="160"/>
      <c r="B42" s="161"/>
      <c r="C42" s="161"/>
    </row>
    <row r="43" spans="1:51" ht="12.75" customHeight="1" x14ac:dyDescent="0.2">
      <c r="A43" s="160"/>
      <c r="B43" s="161"/>
      <c r="C43" s="161"/>
    </row>
    <row r="44" spans="1:51" ht="12.75" customHeight="1" x14ac:dyDescent="0.2">
      <c r="A44" s="160"/>
      <c r="B44" s="161"/>
      <c r="C44" s="161"/>
    </row>
    <row r="45" spans="1:51" ht="12.75" customHeight="1" x14ac:dyDescent="0.2">
      <c r="A45" s="160"/>
      <c r="B45" s="161"/>
      <c r="C45" s="161"/>
    </row>
    <row r="46" spans="1:51" ht="12.75" customHeight="1" x14ac:dyDescent="0.2">
      <c r="A46" s="160"/>
      <c r="B46" s="161"/>
      <c r="C46" s="161"/>
    </row>
    <row r="47" spans="1:51" ht="12.75" customHeight="1" x14ac:dyDescent="0.2">
      <c r="A47" s="160"/>
      <c r="B47" s="161"/>
      <c r="C47" s="161"/>
    </row>
    <row r="48" spans="1:51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2025-08-13T13:13:34Z</dcterms:modified>
</cp:coreProperties>
</file>